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<sst xmlns="http://schemas.openxmlformats.org/spreadsheetml/2006/main" count="281" uniqueCount="46">
  <si>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</si>
  <si>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</si>
  <si>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</si>
  <si>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</si>
  <si>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</si>
  <si>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</si>
  <si>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</si>
  <si>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</si>
  <si>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</si>
  <si>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</si>
  <si>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</si>
  <si>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</si>
  <si>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</si>
  <si>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</si>
  <si>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</si>
  <si>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</si>
  <si>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</si>
  <si>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</si>
  <si>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</si>
  <si>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</si>
  <si>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</si>
  <si>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</si>
  <si>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</si>
  <si>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</si>
  <si>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</si>
  <si>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</si>
  <si>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</si>
  <si>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</si>
  <si>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</si>
  <si>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</si>
  <si>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</si>
  <si>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C Lumb</t>
  </si>
  <si>
    <t>I Screeton</t>
  </si>
  <si>
    <t>J Bower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</si>
  <si>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</si>
  <si>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</si>
  <si>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</si>
  <si>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</si>
  <si>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</si>
  <si>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</si>
  <si>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</si>
  <si>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</si>
  <si>
    <t>Yorkshire Small Bore Rifle &amp; Pistol Assocation - LWSR Winter  2022 23  Comp 1</t>
  </si>
  <si>
    <t>S Darrington</t>
  </si>
  <si>
    <t>G Gregory</t>
  </si>
  <si>
    <t>P Smith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</si>
</sst>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T29" sqref="T29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43</v>
      </c>
      <c r="B5" s="29">
        <v>172</v>
      </c>
      <c r="C5" s="5">
        <f>B6</f>
        <v>174</v>
      </c>
      <c r="D5" s="28" t="str">
        <f>IF((COUNTBLANK(B5:B5)=1),"-",IF(B5&gt;B6,"W",IF(B5=B6,"D","L")))</f>
        <v>L</v>
      </c>
      <c r="E5" s="29">
        <v>181</v>
      </c>
      <c r="F5" s="5">
        <f>+E7</f>
        <v>166</v>
      </c>
      <c r="G5" s="5" t="str">
        <f>IF((COUNTBLANK(E5:E5)=1),"-",IF(E5&gt;E7,"W",IF(E5=E7,"D","L")))</f>
        <v>W</v>
      </c>
      <c r="H5" s="29">
        <v>159</v>
      </c>
      <c r="I5" s="5">
        <f>+H8</f>
        <v>164</v>
      </c>
      <c r="J5" s="28" t="str">
        <f>IF((COUNTBLANK(H5:H5)=1),"-",IF(H5&gt;H8,"W",IF(H5=H8,"D","L")))</f>
        <v>L</v>
      </c>
      <c r="K5" s="29">
        <v>173</v>
      </c>
      <c r="L5" s="5">
        <f>+K9</f>
        <v>0</v>
      </c>
      <c r="M5" s="5" t="str">
        <f>IF((COUNTBLANK(K5:K5)=1),"-",IF(K5&gt;K9,"W",IF(K5=K9,"D","L")))</f>
        <v>W</v>
      </c>
      <c r="N5" s="29">
        <v>173</v>
      </c>
      <c r="O5" s="5">
        <f>+N10</f>
        <v>0</v>
      </c>
      <c r="P5" s="28" t="str">
        <f>IF((COUNTBLANK(N5:N5)=1),"-",IF(N5&gt;N10,"W",IF(N5=N10,"D","L")))</f>
        <v>W</v>
      </c>
      <c r="Q5" s="29">
        <v>180</v>
      </c>
      <c r="R5" s="5">
        <f>Q6</f>
        <v>174</v>
      </c>
      <c r="S5" s="28" t="str">
        <f>IF((COUNTBLANK(Q5:Q5)=1),"-",IF(Q5&gt;Q6,"W",IF(Q5=Q6,"D","L")))</f>
        <v>W</v>
      </c>
      <c r="T5" s="29">
        <v>182</v>
      </c>
      <c r="U5" s="5">
        <f>+T7</f>
        <v>179</v>
      </c>
      <c r="V5" s="5" t="str">
        <f>IF((COUNTBLANK(T5:T5)=1),"-",IF(T5&gt;T7,"W",IF(T5=T7,"D","L")))</f>
        <v>W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7</v>
      </c>
      <c r="AI5" s="36">
        <f aca="true" t="shared" si="2" ref="AI5:AI10">COUNTIF(A5:AE5,"W")</f>
        <v>5</v>
      </c>
      <c r="AJ5" s="19">
        <f aca="true" t="shared" si="3" ref="AJ5:AJ10">COUNTIF(B5:AE5,"D")</f>
        <v>0</v>
      </c>
      <c r="AK5" s="36">
        <f aca="true" t="shared" si="4" ref="AK5:AK10">COUNTIF(A5:AE5,"L")</f>
        <v>2</v>
      </c>
      <c r="AL5" s="19">
        <f aca="true" t="shared" si="5" ref="AL5:AL10">AI5*2+AJ5</f>
        <v>10</v>
      </c>
      <c r="AM5" s="36">
        <f aca="true" t="shared" si="6" ref="AM5:AM10">SUM(B5,E5,H5,K5,N5,Q5,T5,W5,Z5,AC5)</f>
        <v>1220</v>
      </c>
      <c r="AN5" s="50"/>
      <c r="AO5" s="20"/>
      <c r="AY5" s="22"/>
    </row>
    <row r="6" spans="1:51" ht="21" customHeight="1">
      <c r="A6" s="37" t="s">
        <v>31</v>
      </c>
      <c r="B6" s="29">
        <v>174</v>
      </c>
      <c r="C6" s="19">
        <f>B5</f>
        <v>172</v>
      </c>
      <c r="D6" s="25" t="str">
        <f>IF((COUNTBLANK(B6:B6)=1),"-",IF(B6&gt;B5,"W",IF(B6=B5,"D","L")))</f>
        <v>W</v>
      </c>
      <c r="E6" s="29">
        <v>177</v>
      </c>
      <c r="F6" s="19">
        <f>+E9</f>
        <v>0</v>
      </c>
      <c r="G6" s="19" t="str">
        <f>IF((COUNTBLANK(E6:E6)=1),"-",IF(E6&gt;E9,"W",IF(E6=E9,"D","L")))</f>
        <v>W</v>
      </c>
      <c r="H6" s="29">
        <v>170</v>
      </c>
      <c r="I6" s="19">
        <f>+H7</f>
        <v>157</v>
      </c>
      <c r="J6" s="25" t="str">
        <f>IF((COUNTBLANK(H6:H6)=1),"-",IF(H6&gt;H7,"W",IF(H6=H7,"D","L")))</f>
        <v>W</v>
      </c>
      <c r="K6" s="29">
        <v>172</v>
      </c>
      <c r="L6" s="19">
        <f>+K10</f>
        <v>0</v>
      </c>
      <c r="M6" s="19" t="str">
        <f>IF((COUNTBLANK(K6:K6)=1),"-",IF(K6&gt;K10,"W",IF(K6=K10,"D","L")))</f>
        <v>W</v>
      </c>
      <c r="N6" s="29">
        <v>168</v>
      </c>
      <c r="O6" s="19">
        <f>+N8</f>
        <v>168</v>
      </c>
      <c r="P6" s="25" t="str">
        <f>IF((COUNTBLANK(N6:N6)=1),"-",IF(N6&gt;N8,"W",IF(N6=N8,"D","L")))</f>
        <v>D</v>
      </c>
      <c r="Q6" s="29">
        <v>174</v>
      </c>
      <c r="R6" s="19">
        <f>Q5</f>
        <v>180</v>
      </c>
      <c r="S6" s="25" t="str">
        <f>IF((COUNTBLANK(Q6:Q6)=1),"-",IF(Q6&gt;Q5,"W",IF(Q6=Q5,"D","L")))</f>
        <v>L</v>
      </c>
      <c r="T6" s="29">
        <v>172</v>
      </c>
      <c r="U6" s="19">
        <f>+T9</f>
        <v>0</v>
      </c>
      <c r="V6" s="19" t="str">
        <f>IF((COUNTBLANK(T6:T6)=1),"-",IF(T6&gt;T9,"W",IF(T6=T9,"D","L")))</f>
        <v>W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Lumb</v>
      </c>
      <c r="AH6" s="33">
        <f t="shared" si="1"/>
        <v>7</v>
      </c>
      <c r="AI6" s="36">
        <f t="shared" si="2"/>
        <v>5</v>
      </c>
      <c r="AJ6" s="19">
        <f t="shared" si="3"/>
        <v>1</v>
      </c>
      <c r="AK6" s="36">
        <f t="shared" si="4"/>
        <v>1</v>
      </c>
      <c r="AL6" s="19">
        <f t="shared" si="5"/>
        <v>11</v>
      </c>
      <c r="AM6" s="36">
        <f t="shared" si="6"/>
        <v>1207</v>
      </c>
      <c r="AN6" s="50"/>
      <c r="AO6" s="20"/>
      <c r="AY6" s="22"/>
    </row>
    <row r="7" spans="1:51" ht="21" customHeight="1">
      <c r="A7" s="37" t="s">
        <v>32</v>
      </c>
      <c r="B7" s="29">
        <v>163</v>
      </c>
      <c r="C7" s="19">
        <f>B10</f>
        <v>0</v>
      </c>
      <c r="D7" s="25" t="str">
        <f>IF((COUNTBLANK(B7:B7)=1),"-",IF(B7&gt;B10,"W",IF(B7=B10,"D","L")))</f>
        <v>W</v>
      </c>
      <c r="E7" s="29">
        <v>166</v>
      </c>
      <c r="F7" s="19">
        <f>+E5</f>
        <v>181</v>
      </c>
      <c r="G7" s="19" t="str">
        <f>IF((COUNTBLANK(E7:E7)=1),"-",IF(E7&gt;E5,"W",IF(E7=E5,"D","L")))</f>
        <v>L</v>
      </c>
      <c r="H7" s="29">
        <v>157</v>
      </c>
      <c r="I7" s="19">
        <f>+H6</f>
        <v>170</v>
      </c>
      <c r="J7" s="25" t="str">
        <f>IF((COUNTBLANK(H7:H7)=1),"-",IF(H7&gt;H6,"W",IF(H7=H6,"D","L")))</f>
        <v>L</v>
      </c>
      <c r="K7" s="29">
        <v>162</v>
      </c>
      <c r="L7" s="19">
        <f>+K8</f>
        <v>165</v>
      </c>
      <c r="M7" s="19" t="str">
        <f>IF((COUNTBLANK(K7:K7)=1),"-",IF(K7&gt;K8,"W",IF(K7=K8,"D","L")))</f>
        <v>L</v>
      </c>
      <c r="N7" s="29">
        <v>169</v>
      </c>
      <c r="O7" s="19">
        <f>+N9</f>
        <v>0</v>
      </c>
      <c r="P7" s="25" t="str">
        <f>IF((COUNTBLANK(N7:N7)=1),"-",IF(N7&gt;N9,"W",IF(N7=N9,"D","L")))</f>
        <v>W</v>
      </c>
      <c r="Q7" s="29">
        <v>174</v>
      </c>
      <c r="R7" s="19">
        <f>Q10</f>
        <v>0</v>
      </c>
      <c r="S7" s="25" t="str">
        <f>IF((COUNTBLANK(Q7:Q7)=1),"-",IF(Q7&gt;Q10,"W",IF(Q7=Q10,"D","L")))</f>
        <v>W</v>
      </c>
      <c r="T7" s="29">
        <v>179</v>
      </c>
      <c r="U7" s="19">
        <f>+T5</f>
        <v>182</v>
      </c>
      <c r="V7" s="19" t="str">
        <f>IF((COUNTBLANK(T7:T7)=1),"-",IF(T7&gt;T5,"W",IF(T7=T5,"D","L")))</f>
        <v>L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I Screeton</v>
      </c>
      <c r="AH7" s="33">
        <f t="shared" si="1"/>
        <v>7</v>
      </c>
      <c r="AI7" s="36">
        <f t="shared" si="2"/>
        <v>3</v>
      </c>
      <c r="AJ7" s="19">
        <f t="shared" si="3"/>
        <v>0</v>
      </c>
      <c r="AK7" s="36">
        <f t="shared" si="4"/>
        <v>4</v>
      </c>
      <c r="AL7" s="19">
        <f t="shared" si="5"/>
        <v>6</v>
      </c>
      <c r="AM7" s="36">
        <f t="shared" si="6"/>
        <v>1170</v>
      </c>
      <c r="AN7" s="50"/>
      <c r="AO7" s="20"/>
      <c r="AY7" s="22"/>
    </row>
    <row r="8" spans="1:51" ht="21" customHeight="1">
      <c r="A8" s="37" t="s">
        <v>44</v>
      </c>
      <c r="B8" s="29">
        <v>168</v>
      </c>
      <c r="C8" s="19">
        <f>B9</f>
        <v>0</v>
      </c>
      <c r="D8" s="25" t="str">
        <f>IF((COUNTBLANK(B8:B8)=1),"-",IF(B8&gt;B9,"W",IF(B8=B9,"D","L")))</f>
        <v>W</v>
      </c>
      <c r="E8" s="29">
        <v>175</v>
      </c>
      <c r="F8" s="19">
        <f>+E10</f>
        <v>0</v>
      </c>
      <c r="G8" s="19" t="str">
        <f>IF((COUNTBLANK(E8:E8)=1),"-",IF(E8&gt;E10,"W",IF(E8=E10,"D","L")))</f>
        <v>W</v>
      </c>
      <c r="H8" s="29">
        <v>164</v>
      </c>
      <c r="I8" s="19">
        <f>+H5</f>
        <v>159</v>
      </c>
      <c r="J8" s="25" t="str">
        <f>IF((COUNTBLANK(H8:H8)=1),"-",IF(H8&gt;H5,"W",IF(H8=H5,"D","L")))</f>
        <v>W</v>
      </c>
      <c r="K8" s="29">
        <v>165</v>
      </c>
      <c r="L8" s="19">
        <f>+K7</f>
        <v>162</v>
      </c>
      <c r="M8" s="19" t="str">
        <f>IF((COUNTBLANK(K8:K8)=1),"-",IF(K8&gt;K7,"W",IF(K8=K7,"D","L")))</f>
        <v>W</v>
      </c>
      <c r="N8" s="29">
        <v>168</v>
      </c>
      <c r="O8" s="19">
        <f>+N6</f>
        <v>168</v>
      </c>
      <c r="P8" s="25" t="str">
        <f>IF((COUNTBLANK(N8:N8)=1),"-",IF(N8&gt;N6,"W",IF(N8=N6,"D","L")))</f>
        <v>D</v>
      </c>
      <c r="Q8" s="29">
        <v>174</v>
      </c>
      <c r="R8" s="19">
        <f>Q9</f>
        <v>0</v>
      </c>
      <c r="S8" s="25" t="str">
        <f>IF((COUNTBLANK(Q8:Q8)=1),"-",IF(Q8&gt;Q9,"W",IF(Q8=Q9,"D","L")))</f>
        <v>W</v>
      </c>
      <c r="T8" s="29">
        <v>157</v>
      </c>
      <c r="U8" s="19">
        <f>+T10</f>
        <v>0</v>
      </c>
      <c r="V8" s="19" t="str">
        <f>IF((COUNTBLANK(T8:T8)=1),"-",IF(T8&gt;T10,"W",IF(T8=T10,"D","L")))</f>
        <v>W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G Gregory</v>
      </c>
      <c r="AH8" s="33">
        <f t="shared" si="1"/>
        <v>7</v>
      </c>
      <c r="AI8" s="36">
        <f t="shared" si="2"/>
        <v>6</v>
      </c>
      <c r="AJ8" s="19">
        <f t="shared" si="3"/>
        <v>1</v>
      </c>
      <c r="AK8" s="36">
        <f t="shared" si="4"/>
        <v>0</v>
      </c>
      <c r="AL8" s="19">
        <f t="shared" si="5"/>
        <v>13</v>
      </c>
      <c r="AM8" s="36">
        <f t="shared" si="6"/>
        <v>1171</v>
      </c>
      <c r="AN8" s="50"/>
      <c r="AO8" s="20"/>
      <c r="AY8" s="22"/>
    </row>
    <row r="9" spans="1:51" ht="21" customHeight="1">
      <c r="A9" s="37" t="s">
        <v>34</v>
      </c>
      <c r="B9" s="29"/>
      <c r="C9" s="19">
        <f>B8</f>
        <v>168</v>
      </c>
      <c r="D9" s="25" t="str">
        <f>IF((COUNTBLANK(B9:B9)=1),"-",IF(B9&gt;B8,"W",IF(B9=B8,"D","L")))</f>
        <v>-</v>
      </c>
      <c r="E9" s="29"/>
      <c r="F9" s="19">
        <f>+E6</f>
        <v>177</v>
      </c>
      <c r="G9" s="19" t="str">
        <f>IF((COUNTBLANK(E9:E9)=1),"-",IF(E9&gt;E6,"W",IF(E9=E6,"D","L")))</f>
        <v>-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173</v>
      </c>
      <c r="M9" s="19" t="str">
        <f>IF((COUNTBLANK(K9:K9)=1),"-",IF(K9&gt;K5,"W",IF(K9=K5,"D","L")))</f>
        <v>-</v>
      </c>
      <c r="N9" s="29"/>
      <c r="O9" s="19">
        <f>+N7</f>
        <v>169</v>
      </c>
      <c r="P9" s="25" t="str">
        <f>IF((COUNTBLANK(N9:N9)=1),"-",IF(N9&gt;N7,"W",IF(N9=N7,"D","L")))</f>
        <v>-</v>
      </c>
      <c r="Q9" s="29"/>
      <c r="R9" s="19">
        <f>Q8</f>
        <v>174</v>
      </c>
      <c r="S9" s="25" t="str">
        <f>IF((COUNTBLANK(Q9:Q9)=1),"-",IF(Q9&gt;Q8,"W",IF(Q9=Q8,"D","L")))</f>
        <v>-</v>
      </c>
      <c r="T9" s="29"/>
      <c r="U9" s="19">
        <f>+T6</f>
        <v>172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Bye</v>
      </c>
      <c r="AH9" s="33">
        <f t="shared" si="1"/>
        <v>0</v>
      </c>
      <c r="AI9" s="36">
        <f t="shared" si="2"/>
        <v>0</v>
      </c>
      <c r="AJ9" s="19">
        <f t="shared" si="3"/>
        <v>0</v>
      </c>
      <c r="AK9" s="36">
        <f t="shared" si="4"/>
        <v>0</v>
      </c>
      <c r="AL9" s="19">
        <f t="shared" si="5"/>
        <v>0</v>
      </c>
      <c r="AM9" s="36">
        <f t="shared" si="6"/>
        <v>0</v>
      </c>
      <c r="AN9" s="50"/>
      <c r="AO9" s="20"/>
      <c r="AY9" s="22"/>
    </row>
    <row r="10" spans="1:51" ht="21" customHeight="1">
      <c r="A10" s="37" t="s">
        <v>34</v>
      </c>
      <c r="B10" s="29"/>
      <c r="C10" s="19">
        <f>B7</f>
        <v>163</v>
      </c>
      <c r="D10" s="25" t="str">
        <f>IF((COUNTBLANK(B10:B10)=1),"-",IF(B10&gt;B7,"W",IF(B10=B7,"D","L")))</f>
        <v>-</v>
      </c>
      <c r="E10" s="29"/>
      <c r="F10" s="19">
        <f>+E8</f>
        <v>175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172</v>
      </c>
      <c r="M10" s="19" t="str">
        <f>IF((COUNTBLANK(K10:K10)=1),"-",IF(K10&gt;K6,"W",IF(K10=K6,"D","L")))</f>
        <v>-</v>
      </c>
      <c r="N10" s="29"/>
      <c r="O10" s="19">
        <f>+N5</f>
        <v>173</v>
      </c>
      <c r="P10" s="25" t="str">
        <f>IF((COUNTBLANK(N10:N10)=1),"-",IF(N10&gt;N5,"W",IF(N10=N5,"D","L")))</f>
        <v>-</v>
      </c>
      <c r="Q10" s="29"/>
      <c r="R10" s="19">
        <f>Q7</f>
        <v>174</v>
      </c>
      <c r="S10" s="25" t="str">
        <f>IF((COUNTBLANK(Q10:Q10)=1),"-",IF(Q10&gt;Q7,"W",IF(Q10=Q7,"D","L")))</f>
        <v>-</v>
      </c>
      <c r="T10" s="29"/>
      <c r="U10" s="19">
        <f>+T8</f>
        <v>157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40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38</v>
      </c>
      <c r="B15" s="29">
        <v>137</v>
      </c>
      <c r="C15" s="5">
        <f>B16</f>
        <v>157</v>
      </c>
      <c r="D15" s="28" t="str">
        <f>IF((COUNTBLANK(B15:B15)=1),"-",IF(B15&gt;B16,"W",IF(B15=B16,"D","L")))</f>
        <v>L</v>
      </c>
      <c r="E15" s="29">
        <v>177</v>
      </c>
      <c r="F15" s="5">
        <f>+E17</f>
        <v>146</v>
      </c>
      <c r="G15" s="5" t="str">
        <f>IF((COUNTBLANK(E15:E15)=1),"-",IF(E15&gt;E17,"W",IF(E15=E17,"D","L")))</f>
        <v>W</v>
      </c>
      <c r="H15" s="29">
        <v>183</v>
      </c>
      <c r="I15" s="5">
        <f>+H18</f>
        <v>175</v>
      </c>
      <c r="J15" s="28" t="str">
        <f>IF((COUNTBLANK(H15:H15)=1),"-",IF(H15&gt;H18,"W",IF(H15=H18,"D","L")))</f>
        <v>W</v>
      </c>
      <c r="K15" s="29">
        <v>179</v>
      </c>
      <c r="L15" s="5">
        <f>+K19</f>
        <v>145</v>
      </c>
      <c r="M15" s="5" t="str">
        <f>IF((COUNTBLANK(K15:K15)=1),"-",IF(K15&gt;K19,"W",IF(K15=K19,"D","L")))</f>
        <v>W</v>
      </c>
      <c r="N15" s="29">
        <v>171</v>
      </c>
      <c r="O15" s="5">
        <f>+N20</f>
        <v>0</v>
      </c>
      <c r="P15" s="28" t="str">
        <f>IF((COUNTBLANK(N15:N15)=1),"-",IF(N15&gt;N20,"W",IF(N15=N20,"D","L")))</f>
        <v>W</v>
      </c>
      <c r="Q15" s="29">
        <v>176</v>
      </c>
      <c r="R15" s="5">
        <f>Q16</f>
        <v>160</v>
      </c>
      <c r="S15" s="28" t="str">
        <f>IF((COUNTBLANK(Q15:Q15)=1),"-",IF(Q15&gt;Q16,"W",IF(Q15=Q16,"D","L")))</f>
        <v>W</v>
      </c>
      <c r="T15" s="29">
        <v>172</v>
      </c>
      <c r="U15" s="5">
        <f>+T17</f>
        <v>0</v>
      </c>
      <c r="V15" s="5" t="str">
        <f>IF((COUNTBLANK(T15:T15)=1),"-",IF(T15&gt;T17,"W",IF(T15=T17,"D","L")))</f>
        <v>W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A Mitchell</v>
      </c>
      <c r="AH15" s="33">
        <f aca="true" t="shared" si="8" ref="AH15:AH20">10-COUNTBLANK(B15:AE15)</f>
        <v>7</v>
      </c>
      <c r="AI15" s="36">
        <f aca="true" t="shared" si="9" ref="AI15:AI20">COUNTIF(A15:AE15,"W")</f>
        <v>6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12</v>
      </c>
      <c r="AM15" s="36">
        <f aca="true" t="shared" si="13" ref="AM15:AM20">SUM(B15,E15,H15,K15,N15,Q15,T15,W15,Z15,AC15)</f>
        <v>1195</v>
      </c>
      <c r="AN15" s="51"/>
      <c r="AO15" s="20"/>
      <c r="AY15" s="22"/>
    </row>
    <row r="16" spans="1:51" ht="21" customHeight="1">
      <c r="A16" s="37" t="s">
        <v>36</v>
      </c>
      <c r="B16" s="29">
        <v>157</v>
      </c>
      <c r="C16" s="19">
        <f>B15</f>
        <v>137</v>
      </c>
      <c r="D16" s="25" t="str">
        <f>IF((COUNTBLANK(B16:B16)=1),"-",IF(B16&gt;B15,"W",IF(B16=B15,"D","L")))</f>
        <v>W</v>
      </c>
      <c r="E16" s="29">
        <v>161</v>
      </c>
      <c r="F16" s="19">
        <f>+E19</f>
        <v>149</v>
      </c>
      <c r="G16" s="19" t="str">
        <f>IF((COUNTBLANK(E16:E16)=1),"-",IF(E16&gt;E19,"W",IF(E16=E19,"D","L")))</f>
        <v>W</v>
      </c>
      <c r="H16" s="29">
        <v>150</v>
      </c>
      <c r="I16" s="19">
        <f>+H17</f>
        <v>153</v>
      </c>
      <c r="J16" s="25" t="str">
        <f>IF((COUNTBLANK(H16:H16)=1),"-",IF(H16&gt;H17,"W",IF(H16=H17,"D","L")))</f>
        <v>L</v>
      </c>
      <c r="K16" s="29">
        <v>145</v>
      </c>
      <c r="L16" s="19">
        <f>+K20</f>
        <v>0</v>
      </c>
      <c r="M16" s="19" t="str">
        <f>IF((COUNTBLANK(K16:K16)=1),"-",IF(K16&gt;K20,"W",IF(K16=K20,"D","L")))</f>
        <v>W</v>
      </c>
      <c r="N16" s="29">
        <v>161</v>
      </c>
      <c r="O16" s="19">
        <f>+N18</f>
        <v>172</v>
      </c>
      <c r="P16" s="25" t="str">
        <f>IF((COUNTBLANK(N16:N16)=1),"-",IF(N16&gt;N18,"W",IF(N16=N18,"D","L")))</f>
        <v>L</v>
      </c>
      <c r="Q16" s="29">
        <v>160</v>
      </c>
      <c r="R16" s="19">
        <f>Q15</f>
        <v>176</v>
      </c>
      <c r="S16" s="25" t="str">
        <f>IF((COUNTBLANK(Q16:Q16)=1),"-",IF(Q16&gt;Q15,"W",IF(Q16=Q15,"D","L")))</f>
        <v>L</v>
      </c>
      <c r="T16" s="29">
        <v>163</v>
      </c>
      <c r="U16" s="19">
        <f>+T19</f>
        <v>143</v>
      </c>
      <c r="V16" s="19" t="str">
        <f>IF((COUNTBLANK(T16:T16)=1),"-",IF(T16&gt;T19,"W",IF(T16=T19,"D","L")))</f>
        <v>W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7</v>
      </c>
      <c r="AI16" s="36">
        <f t="shared" si="9"/>
        <v>4</v>
      </c>
      <c r="AJ16" s="19">
        <f t="shared" si="10"/>
        <v>0</v>
      </c>
      <c r="AK16" s="36">
        <f t="shared" si="11"/>
        <v>3</v>
      </c>
      <c r="AL16" s="19">
        <f t="shared" si="12"/>
        <v>8</v>
      </c>
      <c r="AM16" s="36">
        <f t="shared" si="13"/>
        <v>1097</v>
      </c>
      <c r="AN16" s="50"/>
      <c r="AO16" s="20"/>
      <c r="AY16" s="22"/>
    </row>
    <row r="17" spans="1:51" ht="21" customHeight="1">
      <c r="A17" s="37" t="s">
        <v>39</v>
      </c>
      <c r="B17" s="29">
        <v>172</v>
      </c>
      <c r="C17" s="19">
        <f>B20</f>
        <v>0</v>
      </c>
      <c r="D17" s="25" t="str">
        <f>IF((COUNTBLANK(B17:B17)=1),"-",IF(B17&gt;B20,"W",IF(B17=B20,"D","L")))</f>
        <v>W</v>
      </c>
      <c r="E17" s="29">
        <v>146</v>
      </c>
      <c r="F17" s="19">
        <f>+E15</f>
        <v>177</v>
      </c>
      <c r="G17" s="19" t="str">
        <f>IF((COUNTBLANK(E17:E17)=1),"-",IF(E17&gt;E15,"W",IF(E17=E15,"D","L")))</f>
        <v>L</v>
      </c>
      <c r="H17" s="29">
        <v>153</v>
      </c>
      <c r="I17" s="19">
        <f>+H16</f>
        <v>150</v>
      </c>
      <c r="J17" s="25" t="str">
        <f>IF((COUNTBLANK(H17:H17)=1),"-",IF(H17&gt;H16,"W",IF(H17=H16,"D","L")))</f>
        <v>W</v>
      </c>
      <c r="K17" s="29">
        <v>148</v>
      </c>
      <c r="L17" s="19">
        <f>+K18</f>
        <v>177</v>
      </c>
      <c r="M17" s="19" t="str">
        <f>IF((COUNTBLANK(K17:K17)=1),"-",IF(K17&gt;K18,"W",IF(K17=K18,"D","L")))</f>
        <v>L</v>
      </c>
      <c r="N17" s="29"/>
      <c r="O17" s="19">
        <f>+N19</f>
        <v>154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172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P Ferguson</v>
      </c>
      <c r="AH17" s="33">
        <f t="shared" si="8"/>
        <v>4</v>
      </c>
      <c r="AI17" s="36">
        <f t="shared" si="9"/>
        <v>2</v>
      </c>
      <c r="AJ17" s="19">
        <f t="shared" si="10"/>
        <v>0</v>
      </c>
      <c r="AK17" s="36">
        <f t="shared" si="11"/>
        <v>2</v>
      </c>
      <c r="AL17" s="19">
        <f t="shared" si="12"/>
        <v>4</v>
      </c>
      <c r="AM17" s="36">
        <f t="shared" si="13"/>
        <v>619</v>
      </c>
      <c r="AN17" s="50"/>
      <c r="AO17" s="20"/>
      <c r="AY17" s="22"/>
    </row>
    <row r="18" spans="1:51" ht="21" customHeight="1">
      <c r="A18" s="37" t="s">
        <v>33</v>
      </c>
      <c r="B18" s="29">
        <v>175</v>
      </c>
      <c r="C18" s="19">
        <f>B19</f>
        <v>157</v>
      </c>
      <c r="D18" s="25" t="str">
        <f>IF((COUNTBLANK(B18:B18)=1),"-",IF(B18&gt;B19,"W",IF(B18=B19,"D","L")))</f>
        <v>W</v>
      </c>
      <c r="E18" s="29">
        <v>171</v>
      </c>
      <c r="F18" s="19">
        <f>+E20</f>
        <v>0</v>
      </c>
      <c r="G18" s="19" t="str">
        <f>IF((COUNTBLANK(E18:E18)=1),"-",IF(E18&gt;E20,"W",IF(E18=E20,"D","L")))</f>
        <v>W</v>
      </c>
      <c r="H18" s="29">
        <v>175</v>
      </c>
      <c r="I18" s="19">
        <f>+H15</f>
        <v>183</v>
      </c>
      <c r="J18" s="25" t="str">
        <f>IF((COUNTBLANK(H18:H18)=1),"-",IF(H18&gt;H15,"W",IF(H18=H15,"D","L")))</f>
        <v>L</v>
      </c>
      <c r="K18" s="29">
        <v>177</v>
      </c>
      <c r="L18" s="19">
        <f>+K17</f>
        <v>148</v>
      </c>
      <c r="M18" s="19" t="str">
        <f>IF((COUNTBLANK(K18:K18)=1),"-",IF(K18&gt;K17,"W",IF(K18=K17,"D","L")))</f>
        <v>W</v>
      </c>
      <c r="N18" s="29">
        <v>172</v>
      </c>
      <c r="O18" s="19">
        <f>+N16</f>
        <v>161</v>
      </c>
      <c r="P18" s="25" t="str">
        <f>IF((COUNTBLANK(N18:N18)=1),"-",IF(N18&gt;N16,"W",IF(N18=N16,"D","L")))</f>
        <v>W</v>
      </c>
      <c r="Q18" s="29">
        <v>175</v>
      </c>
      <c r="R18" s="19">
        <f>Q19</f>
        <v>165</v>
      </c>
      <c r="S18" s="25" t="str">
        <f>IF((COUNTBLANK(Q18:Q18)=1),"-",IF(Q18&gt;Q19,"W",IF(Q18=Q19,"D","L")))</f>
        <v>W</v>
      </c>
      <c r="T18" s="29">
        <v>167</v>
      </c>
      <c r="U18" s="19">
        <f>+T20</f>
        <v>0</v>
      </c>
      <c r="V18" s="19" t="str">
        <f>IF((COUNTBLANK(T18:T18)=1),"-",IF(T18&gt;T20,"W",IF(T18=T20,"D","L")))</f>
        <v>W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J Bower</v>
      </c>
      <c r="AH18" s="33">
        <f t="shared" si="8"/>
        <v>7</v>
      </c>
      <c r="AI18" s="36">
        <f t="shared" si="9"/>
        <v>6</v>
      </c>
      <c r="AJ18" s="19">
        <f t="shared" si="10"/>
        <v>0</v>
      </c>
      <c r="AK18" s="36">
        <f t="shared" si="11"/>
        <v>1</v>
      </c>
      <c r="AL18" s="19">
        <f t="shared" si="12"/>
        <v>12</v>
      </c>
      <c r="AM18" s="36">
        <f t="shared" si="13"/>
        <v>1212</v>
      </c>
      <c r="AN18" s="50"/>
      <c r="AO18" s="20"/>
      <c r="AY18" s="22"/>
    </row>
    <row r="19" spans="1:51" ht="21" customHeight="1">
      <c r="A19" s="37" t="s">
        <v>41</v>
      </c>
      <c r="B19" s="29">
        <v>157</v>
      </c>
      <c r="C19" s="19">
        <f>B18</f>
        <v>175</v>
      </c>
      <c r="D19" s="25" t="str">
        <f>IF((COUNTBLANK(B19:B19)=1),"-",IF(B19&gt;B18,"W",IF(B19=B18,"D","L")))</f>
        <v>L</v>
      </c>
      <c r="E19" s="29">
        <v>149</v>
      </c>
      <c r="F19" s="19">
        <f>+E16</f>
        <v>161</v>
      </c>
      <c r="G19" s="19" t="str">
        <f>IF((COUNTBLANK(E19:E19)=1),"-",IF(E19&gt;E16,"W",IF(E19=E16,"D","L")))</f>
        <v>L</v>
      </c>
      <c r="H19" s="29">
        <v>158</v>
      </c>
      <c r="I19" s="19">
        <f>+H20</f>
        <v>0</v>
      </c>
      <c r="J19" s="25" t="str">
        <f>IF((COUNTBLANK(H19:H19)=1),"-",IF(H19&gt;H20,"W",IF(H19=H20,"D","L")))</f>
        <v>W</v>
      </c>
      <c r="K19" s="29">
        <v>145</v>
      </c>
      <c r="L19" s="19">
        <f>+K15</f>
        <v>179</v>
      </c>
      <c r="M19" s="19" t="str">
        <f>IF((COUNTBLANK(K19:K19)=1),"-",IF(K19&gt;K15,"W",IF(K19=K15,"D","L")))</f>
        <v>L</v>
      </c>
      <c r="N19" s="29">
        <v>154</v>
      </c>
      <c r="O19" s="19">
        <f>+N17</f>
        <v>0</v>
      </c>
      <c r="P19" s="25" t="str">
        <f>IF((COUNTBLANK(N19:N19)=1),"-",IF(N19&gt;N17,"W",IF(N19=N17,"D","L")))</f>
        <v>W</v>
      </c>
      <c r="Q19" s="29">
        <v>165</v>
      </c>
      <c r="R19" s="19">
        <f>Q18</f>
        <v>175</v>
      </c>
      <c r="S19" s="25" t="str">
        <f>IF((COUNTBLANK(Q19:Q19)=1),"-",IF(Q19&gt;Q18,"W",IF(Q19=Q18,"D","L")))</f>
        <v>L</v>
      </c>
      <c r="T19" s="29">
        <v>143</v>
      </c>
      <c r="U19" s="19">
        <f>+T16</f>
        <v>163</v>
      </c>
      <c r="V19" s="19" t="str">
        <f>IF((COUNTBLANK(T19:T19)=1),"-",IF(T19&gt;T16,"W",IF(T19=T16,"D","L")))</f>
        <v>L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A Banks</v>
      </c>
      <c r="AH19" s="33">
        <f t="shared" si="8"/>
        <v>7</v>
      </c>
      <c r="AI19" s="36">
        <f t="shared" si="9"/>
        <v>2</v>
      </c>
      <c r="AJ19" s="19">
        <f t="shared" si="10"/>
        <v>0</v>
      </c>
      <c r="AK19" s="36">
        <f t="shared" si="11"/>
        <v>5</v>
      </c>
      <c r="AL19" s="19">
        <f t="shared" si="12"/>
        <v>4</v>
      </c>
      <c r="AM19" s="36">
        <f t="shared" si="13"/>
        <v>1071</v>
      </c>
      <c r="AN19" s="50"/>
      <c r="AO19" s="20"/>
      <c r="AY19" s="22"/>
    </row>
    <row r="20" spans="1:51" ht="21" customHeight="1">
      <c r="A20" s="37" t="s">
        <v>34</v>
      </c>
      <c r="B20" s="29"/>
      <c r="C20" s="19">
        <f>B17</f>
        <v>172</v>
      </c>
      <c r="D20" s="25" t="str">
        <f>IF((COUNTBLANK(B20:B20)=1),"-",IF(B20&gt;B17,"W",IF(B20=B17,"D","L")))</f>
        <v>-</v>
      </c>
      <c r="E20" s="29"/>
      <c r="F20" s="19">
        <f>+E18</f>
        <v>171</v>
      </c>
      <c r="G20" s="19" t="str">
        <f>IF((COUNTBLANK(E20:E20)=1),"-",IF(E20&gt;E18,"W",IF(E20=E18,"D","L")))</f>
        <v>-</v>
      </c>
      <c r="H20" s="29"/>
      <c r="I20" s="19">
        <f>+H19</f>
        <v>158</v>
      </c>
      <c r="J20" s="25" t="str">
        <f>IF((COUNTBLANK(H20:H20)=1),"-",IF(H20&gt;H19,"W",IF(H20=H19,"D","L")))</f>
        <v>-</v>
      </c>
      <c r="K20" s="29"/>
      <c r="L20" s="19">
        <f>+K16</f>
        <v>145</v>
      </c>
      <c r="M20" s="19" t="str">
        <f>IF((COUNTBLANK(K20:K20)=1),"-",IF(K20&gt;K16,"W",IF(K20=K16,"D","L")))</f>
        <v>-</v>
      </c>
      <c r="N20" s="29"/>
      <c r="O20" s="19">
        <f>+N15</f>
        <v>171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167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40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35</v>
      </c>
      <c r="B25" s="29">
        <v>161</v>
      </c>
      <c r="C25" s="5">
        <f>B26</f>
        <v>120</v>
      </c>
      <c r="D25" s="28" t="str">
        <f>IF((COUNTBLANK(B25:B25)=1),"-",IF(B25&gt;B26,"W",IF(B25=B26,"D","L")))</f>
        <v>W</v>
      </c>
      <c r="E25" s="29">
        <v>170</v>
      </c>
      <c r="F25" s="5">
        <f>+E27</f>
        <v>166</v>
      </c>
      <c r="G25" s="5" t="str">
        <f>IF((COUNTBLANK(E25:E25)=1),"-",IF(E25&gt;E27,"W",IF(E25=E27,"D","L")))</f>
        <v>W</v>
      </c>
      <c r="H25" s="29">
        <v>159</v>
      </c>
      <c r="I25" s="5">
        <f>+H28</f>
        <v>140</v>
      </c>
      <c r="J25" s="28" t="str">
        <f>IF((COUNTBLANK(H25:H25)=1),"-",IF(H25&gt;H28,"W",IF(H25=H28,"D","L")))</f>
        <v>W</v>
      </c>
      <c r="K25" s="29">
        <v>170</v>
      </c>
      <c r="L25" s="5">
        <f>+K29</f>
        <v>0</v>
      </c>
      <c r="M25" s="5" t="str">
        <f>IF((COUNTBLANK(K25:K25)=1),"-",IF(K25&gt;K29,"W",IF(K25=K29,"D","L")))</f>
        <v>W</v>
      </c>
      <c r="N25" s="29">
        <v>160</v>
      </c>
      <c r="O25" s="5">
        <f>+N30</f>
        <v>0</v>
      </c>
      <c r="P25" s="28" t="str">
        <f>IF((COUNTBLANK(N25:N25)=1),"-",IF(N25&gt;N30,"W",IF(N25=N30,"D","L")))</f>
        <v>W</v>
      </c>
      <c r="Q25" s="29">
        <v>164</v>
      </c>
      <c r="R25" s="5">
        <f>Q26</f>
        <v>153</v>
      </c>
      <c r="S25" s="28" t="str">
        <f>IF((COUNTBLANK(Q25:Q25)=1),"-",IF(Q25&gt;Q26,"W",IF(Q25=Q26,"D","L")))</f>
        <v>W</v>
      </c>
      <c r="T25" s="29">
        <v>158</v>
      </c>
      <c r="U25" s="5">
        <f>+T27</f>
        <v>158</v>
      </c>
      <c r="V25" s="5" t="str">
        <f>IF((COUNTBLANK(T25:T25)=1),"-",IF(T25&gt;T27,"W",IF(T25=T27,"D","L")))</f>
        <v>D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G Smith</v>
      </c>
      <c r="AH25" s="33">
        <f aca="true" t="shared" si="15" ref="AH25:AH30">10-COUNTBLANK(B25:AE25)</f>
        <v>7</v>
      </c>
      <c r="AI25" s="36">
        <f aca="true" t="shared" si="16" ref="AI25:AI30">COUNTIF(A25:AE25,"W")</f>
        <v>6</v>
      </c>
      <c r="AJ25" s="19">
        <f aca="true" t="shared" si="17" ref="AJ25:AJ30">COUNTIF(B25:AE25,"D")</f>
        <v>1</v>
      </c>
      <c r="AK25" s="36">
        <f aca="true" t="shared" si="18" ref="AK25:AK30">COUNTIF(A25:AE25,"L")</f>
        <v>0</v>
      </c>
      <c r="AL25" s="19">
        <f aca="true" t="shared" si="19" ref="AL25:AL30">AI25*2+AJ25</f>
        <v>13</v>
      </c>
      <c r="AM25" s="36">
        <f aca="true" t="shared" si="20" ref="AM25:AM30">SUM(B25,E25,H25,K25,N25,Q25,T25,W25,Z25,AC25)</f>
        <v>1142</v>
      </c>
      <c r="AN25" s="50"/>
      <c r="AO25" s="20"/>
      <c r="AY25" s="22"/>
    </row>
    <row r="26" spans="1:51" ht="21" customHeight="1">
      <c r="A26" s="37" t="s">
        <v>45</v>
      </c>
      <c r="B26" s="29">
        <v>120</v>
      </c>
      <c r="C26" s="19">
        <f>B25</f>
        <v>161</v>
      </c>
      <c r="D26" s="25" t="str">
        <f>IF((COUNTBLANK(B26:B26)=1),"-",IF(B26&gt;B25,"W",IF(B26=B25,"D","L")))</f>
        <v>L</v>
      </c>
      <c r="E26" s="29">
        <v>158</v>
      </c>
      <c r="F26" s="19">
        <f>+E29</f>
        <v>0</v>
      </c>
      <c r="G26" s="19" t="str">
        <f>IF((COUNTBLANK(E26:E26)=1),"-",IF(E26&gt;E29,"W",IF(E26=E29,"D","L")))</f>
        <v>W</v>
      </c>
      <c r="H26" s="29">
        <v>134</v>
      </c>
      <c r="I26" s="19">
        <f>+H27</f>
        <v>161</v>
      </c>
      <c r="J26" s="25" t="str">
        <f>IF((COUNTBLANK(H26:H26)=1),"-",IF(H26&gt;H27,"W",IF(H26=H27,"D","L")))</f>
        <v>L</v>
      </c>
      <c r="K26" s="29">
        <v>155</v>
      </c>
      <c r="L26" s="19">
        <f>+K30</f>
        <v>0</v>
      </c>
      <c r="M26" s="19" t="str">
        <f>IF((COUNTBLANK(K26:K26)=1),"-",IF(K26&gt;K30,"W",IF(K26=K30,"D","L")))</f>
        <v>W</v>
      </c>
      <c r="N26" s="29">
        <v>162</v>
      </c>
      <c r="O26" s="19">
        <f>+N28</f>
        <v>127</v>
      </c>
      <c r="P26" s="25" t="str">
        <f>IF((COUNTBLANK(N26:N26)=1),"-",IF(N26&gt;N28,"W",IF(N26=N28,"D","L")))</f>
        <v>W</v>
      </c>
      <c r="Q26" s="29">
        <v>153</v>
      </c>
      <c r="R26" s="19">
        <f>Q25</f>
        <v>164</v>
      </c>
      <c r="S26" s="25" t="str">
        <f>IF((COUNTBLANK(Q26:Q26)=1),"-",IF(Q26&gt;Q25,"W",IF(Q26=Q25,"D","L")))</f>
        <v>L</v>
      </c>
      <c r="T26" s="29">
        <v>144</v>
      </c>
      <c r="U26" s="19">
        <f>+T29</f>
        <v>0</v>
      </c>
      <c r="V26" s="19" t="str">
        <f>IF((COUNTBLANK(T26:T26)=1),"-",IF(T26&gt;T29,"W",IF(T26=T29,"D","L")))</f>
        <v>W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7</v>
      </c>
      <c r="AI26" s="36">
        <f t="shared" si="16"/>
        <v>4</v>
      </c>
      <c r="AJ26" s="19">
        <f t="shared" si="17"/>
        <v>0</v>
      </c>
      <c r="AK26" s="36">
        <f t="shared" si="18"/>
        <v>3</v>
      </c>
      <c r="AL26" s="19">
        <f t="shared" si="19"/>
        <v>8</v>
      </c>
      <c r="AM26" s="36">
        <f t="shared" si="20"/>
        <v>1026</v>
      </c>
      <c r="AN26" s="50"/>
      <c r="AO26" s="20"/>
      <c r="AY26" s="22"/>
    </row>
    <row r="27" spans="1:51" ht="21" customHeight="1">
      <c r="A27" s="37" t="s">
        <v>40</v>
      </c>
      <c r="B27" s="29">
        <v>150</v>
      </c>
      <c r="C27" s="19">
        <f>B30</f>
        <v>0</v>
      </c>
      <c r="D27" s="25" t="str">
        <f>IF((COUNTBLANK(B27:B27)=1),"-",IF(B27&gt;B30,"W",IF(B27=B30,"D","L")))</f>
        <v>W</v>
      </c>
      <c r="E27" s="29">
        <v>166</v>
      </c>
      <c r="F27" s="19">
        <f>+E25</f>
        <v>170</v>
      </c>
      <c r="G27" s="19" t="str">
        <f>IF((COUNTBLANK(E27:E27)=1),"-",IF(E27&gt;E25,"W",IF(E27=E25,"D","L")))</f>
        <v>L</v>
      </c>
      <c r="H27" s="29">
        <v>161</v>
      </c>
      <c r="I27" s="19">
        <f>+H26</f>
        <v>134</v>
      </c>
      <c r="J27" s="25" t="str">
        <f>IF((COUNTBLANK(H27:H27)=1),"-",IF(H27&gt;H26,"W",IF(H27=H26,"D","L")))</f>
        <v>W</v>
      </c>
      <c r="K27" s="29">
        <v>140</v>
      </c>
      <c r="L27" s="19">
        <f>+K28</f>
        <v>149</v>
      </c>
      <c r="M27" s="19" t="str">
        <f>IF((COUNTBLANK(K27:K27)=1),"-",IF(K27&gt;K28,"W",IF(K27=K28,"D","L")))</f>
        <v>L</v>
      </c>
      <c r="N27" s="29">
        <v>149</v>
      </c>
      <c r="O27" s="19">
        <f>+N29</f>
        <v>0</v>
      </c>
      <c r="P27" s="25" t="str">
        <f>IF((COUNTBLANK(N27:N27)=1),"-",IF(N27&gt;N29,"W",IF(N27=N29,"D","L")))</f>
        <v>W</v>
      </c>
      <c r="Q27" s="29">
        <v>159</v>
      </c>
      <c r="R27" s="19">
        <f>Q30</f>
        <v>0</v>
      </c>
      <c r="S27" s="25" t="str">
        <f>IF((COUNTBLANK(Q27:Q27)=1),"-",IF(Q27&gt;Q30,"W",IF(Q27=Q30,"D","L")))</f>
        <v>W</v>
      </c>
      <c r="T27" s="29">
        <v>158</v>
      </c>
      <c r="U27" s="19">
        <f>+T25</f>
        <v>158</v>
      </c>
      <c r="V27" s="19" t="str">
        <f>IF((COUNTBLANK(T27:T27)=1),"-",IF(T27&gt;T25,"W",IF(T27=T25,"D","L")))</f>
        <v>D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7</v>
      </c>
      <c r="AI27" s="36">
        <f t="shared" si="16"/>
        <v>4</v>
      </c>
      <c r="AJ27" s="19">
        <f t="shared" si="17"/>
        <v>1</v>
      </c>
      <c r="AK27" s="36">
        <f t="shared" si="18"/>
        <v>2</v>
      </c>
      <c r="AL27" s="19">
        <f t="shared" si="19"/>
        <v>9</v>
      </c>
      <c r="AM27" s="36">
        <f t="shared" si="20"/>
        <v>1083</v>
      </c>
      <c r="AN27" s="50"/>
      <c r="AO27" s="20"/>
      <c r="AY27" s="22"/>
    </row>
    <row r="28" spans="1:51" ht="21" customHeight="1">
      <c r="A28" s="37" t="s">
        <v>37</v>
      </c>
      <c r="B28" s="29">
        <v>129</v>
      </c>
      <c r="C28" s="19">
        <f>B29</f>
        <v>0</v>
      </c>
      <c r="D28" s="25" t="str">
        <f>IF((COUNTBLANK(B28:B28)=1),"-",IF(B28&gt;B29,"W",IF(B28=B29,"D","L")))</f>
        <v>W</v>
      </c>
      <c r="E28" s="29">
        <v>153</v>
      </c>
      <c r="F28" s="19">
        <f>+E30</f>
        <v>0</v>
      </c>
      <c r="G28" s="19" t="str">
        <f>IF((COUNTBLANK(E28:E28)=1),"-",IF(E28&gt;E30,"W",IF(E28=E30,"D","L")))</f>
        <v>W</v>
      </c>
      <c r="H28" s="29">
        <v>140</v>
      </c>
      <c r="I28" s="19">
        <f>+H25</f>
        <v>159</v>
      </c>
      <c r="J28" s="25" t="str">
        <f>IF((COUNTBLANK(H28:H28)=1),"-",IF(H28&gt;H25,"W",IF(H28=H25,"D","L")))</f>
        <v>L</v>
      </c>
      <c r="K28" s="29">
        <v>149</v>
      </c>
      <c r="L28" s="19">
        <f>+K27</f>
        <v>140</v>
      </c>
      <c r="M28" s="19" t="str">
        <f>IF((COUNTBLANK(K28:K28)=1),"-",IF(K28&gt;K27,"W",IF(K28=K27,"D","L")))</f>
        <v>W</v>
      </c>
      <c r="N28" s="29">
        <v>127</v>
      </c>
      <c r="O28" s="19">
        <f>+N26</f>
        <v>162</v>
      </c>
      <c r="P28" s="25" t="str">
        <f>IF((COUNTBLANK(N28:N28)=1),"-",IF(N28&gt;N26,"W",IF(N28=N26,"D","L")))</f>
        <v>L</v>
      </c>
      <c r="Q28" s="29">
        <v>136</v>
      </c>
      <c r="R28" s="19">
        <f>Q29</f>
        <v>0</v>
      </c>
      <c r="S28" s="25" t="str">
        <f>IF((COUNTBLANK(Q28:Q28)=1),"-",IF(Q28&gt;Q29,"W",IF(Q28=Q29,"D","L")))</f>
        <v>W</v>
      </c>
      <c r="T28" s="29">
        <v>121</v>
      </c>
      <c r="U28" s="19">
        <f>+T30</f>
        <v>0</v>
      </c>
      <c r="V28" s="19" t="str">
        <f>IF((COUNTBLANK(T28:T28)=1),"-",IF(T28&gt;T30,"W",IF(T28=T30,"D","L")))</f>
        <v>W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J Lumb</v>
      </c>
      <c r="AH28" s="33">
        <f t="shared" si="15"/>
        <v>7</v>
      </c>
      <c r="AI28" s="36">
        <f t="shared" si="16"/>
        <v>5</v>
      </c>
      <c r="AJ28" s="19">
        <f t="shared" si="17"/>
        <v>0</v>
      </c>
      <c r="AK28" s="36">
        <f t="shared" si="18"/>
        <v>2</v>
      </c>
      <c r="AL28" s="19">
        <f t="shared" si="19"/>
        <v>10</v>
      </c>
      <c r="AM28" s="36">
        <f t="shared" si="20"/>
        <v>955</v>
      </c>
      <c r="AN28" s="50"/>
      <c r="AO28" s="20"/>
      <c r="AY28" s="22"/>
    </row>
    <row r="29" spans="1:51" ht="21" customHeight="1">
      <c r="A29" s="37" t="s">
        <v>34</v>
      </c>
      <c r="B29" s="29"/>
      <c r="C29" s="19">
        <f>B28</f>
        <v>129</v>
      </c>
      <c r="D29" s="25" t="str">
        <f>IF((COUNTBLANK(B29:B29)=1),"-",IF(B29&gt;B28,"W",IF(B29=B28,"D","L")))</f>
        <v>-</v>
      </c>
      <c r="E29" s="29"/>
      <c r="F29" s="19">
        <f>+E26</f>
        <v>158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170</v>
      </c>
      <c r="M29" s="19" t="str">
        <f>IF((COUNTBLANK(K29:K29)=1),"-",IF(K29&gt;K25,"W",IF(K29=K25,"D","L")))</f>
        <v>-</v>
      </c>
      <c r="N29" s="29"/>
      <c r="O29" s="19">
        <f>+N27</f>
        <v>149</v>
      </c>
      <c r="P29" s="25" t="str">
        <f>IF((COUNTBLANK(N29:N29)=1),"-",IF(N29&gt;N27,"W",IF(N29=N27,"D","L")))</f>
        <v>-</v>
      </c>
      <c r="Q29" s="29"/>
      <c r="R29" s="19">
        <f>Q28</f>
        <v>136</v>
      </c>
      <c r="S29" s="25" t="str">
        <f>IF((COUNTBLANK(Q29:Q29)=1),"-",IF(Q29&gt;Q28,"W",IF(Q29=Q28,"D","L")))</f>
        <v>-</v>
      </c>
      <c r="T29" s="29"/>
      <c r="U29" s="19">
        <f>+T26</f>
        <v>144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34</v>
      </c>
      <c r="B30" s="29"/>
      <c r="C30" s="19">
        <f>B27</f>
        <v>150</v>
      </c>
      <c r="D30" s="25" t="str">
        <f>IF((COUNTBLANK(B30:B30)=1),"-",IF(B30&gt;B27,"W",IF(B30=B27,"D","L")))</f>
        <v>-</v>
      </c>
      <c r="E30" s="29"/>
      <c r="F30" s="19">
        <f>+E28</f>
        <v>153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155</v>
      </c>
      <c r="M30" s="19" t="str">
        <f>IF((COUNTBLANK(K30:K30)=1),"-",IF(K30&gt;K26,"W",IF(K30=K26,"D","L")))</f>
        <v>-</v>
      </c>
      <c r="N30" s="29"/>
      <c r="O30" s="19">
        <f>+N25</f>
        <v>160</v>
      </c>
      <c r="P30" s="25" t="str">
        <f>IF((COUNTBLANK(N30:N30)=1),"-",IF(N30&gt;N25,"W",IF(N30=N25,"D","L")))</f>
        <v>-</v>
      </c>
      <c r="Q30" s="29"/>
      <c r="R30" s="19">
        <f>Q27</f>
        <v>159</v>
      </c>
      <c r="S30" s="25" t="str">
        <f>IF((COUNTBLANK(Q30:Q30)=1),"-",IF(Q30&gt;Q27,"W",IF(Q30=Q27,"D","L")))</f>
        <v>-</v>
      </c>
      <c r="T30" s="29"/>
      <c r="U30" s="19">
        <f>+T28</f>
        <v>121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40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2023-01-24T13:50:33Z</dcterms:modified>
  <cp:category/>
  <cp:version/>
  <cp:contentType/>
  <cp:contentStatus/>
</cp:coreProperties>
</file>