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<sst xmlns="http://schemas.openxmlformats.org/spreadsheetml/2006/main" count="309" uniqueCount="67">
  <si>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</si>
  <si>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</si>
  <si>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</si>
  <si>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</si>
  <si>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</si>
  <si>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</si>
  <si>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</si>
  <si>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</si>
  <si>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</si>
  <si>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</si>
  <si>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</si>
  <si>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</si>
  <si>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</si>
  <si>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</si>
  <si>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</si>
  <si>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</si>
  <si>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</si>
  <si>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</si>
  <si>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</si>
  <si>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</si>
  <si>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</si>
  <si>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</si>
  <si>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</si>
  <si>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</si>
  <si>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</si>
  <si>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</si>
  <si>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</si>
  <si>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</si>
  <si>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</si>
  <si>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</si>
  <si>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</si>
  <si>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</si>
  <si>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</si>
  <si>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</si>
  <si>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</si>
  <si>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</si>
  <si>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</si>
  <si>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</si>
  <si>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</si>
  <si>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</si>
  <si>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</si>
  <si>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</si>
  <si>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</si>
  <si>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</si>
  <si>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</si>
  <si>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</si>
  <si>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</si>
  <si>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</si>
  <si>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</si>
  <si>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</si>
  <si>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</si>
  <si>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</si>
  <si>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</si>
  <si>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</si>
  <si>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</si>
  <si>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</si>
  <si>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</si>
  <si>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</si>
  <si>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</si>
  <si>
    <t>withdrawn</t>
  </si>
  <si>
    <t>1st</t>
  </si>
  <si>
    <t>g/s</t>
  </si>
  <si>
    <t>h.cap</t>
  </si>
  <si>
    <t>g/s 1868</t>
  </si>
  <si>
    <t>g/s 1864</t>
  </si>
  <si>
    <t>g/s 1712</t>
  </si>
  <si>
    <t>g/s 1765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</si>
</sst>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7" fillId="0" borderId="26" xfId="0" applyFont="1" applyBorder="1" applyAlignment="1" applyProtection="1">
      <alignment horizontal="center"/>
      <protection/>
    </xf>
    <xf numFmtId="0" fontId="51" fillId="0" borderId="25" xfId="0" applyFont="1" applyBorder="1" applyAlignment="1" applyProtection="1">
      <alignment horizontal="center"/>
      <protection/>
    </xf>
    <xf numFmtId="0" fontId="53" fillId="0" borderId="26" xfId="0" applyFont="1" applyBorder="1" applyAlignment="1" applyProtection="1">
      <alignment horizontal="center"/>
      <protection/>
    </xf>
    <xf numFmtId="1" fontId="53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AO10" sqref="AO10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4218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3" t="s">
        <v>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1">
        <v>43387</v>
      </c>
      <c r="D3" s="62"/>
      <c r="E3" s="25" t="s">
        <v>6</v>
      </c>
      <c r="F3" s="61">
        <v>43401</v>
      </c>
      <c r="G3" s="62"/>
      <c r="H3" s="25" t="s">
        <v>7</v>
      </c>
      <c r="I3" s="61">
        <v>43415</v>
      </c>
      <c r="J3" s="62"/>
      <c r="K3" s="25" t="s">
        <v>15</v>
      </c>
      <c r="L3" s="61">
        <v>43429</v>
      </c>
      <c r="M3" s="62"/>
      <c r="N3" s="25" t="s">
        <v>8</v>
      </c>
      <c r="O3" s="61">
        <v>43443</v>
      </c>
      <c r="P3" s="62"/>
      <c r="Q3" s="25" t="s">
        <v>9</v>
      </c>
      <c r="R3" s="61">
        <v>43457</v>
      </c>
      <c r="S3" s="62"/>
      <c r="T3" s="25" t="s">
        <v>10</v>
      </c>
      <c r="U3" s="61">
        <v>43471</v>
      </c>
      <c r="V3" s="62"/>
      <c r="W3" s="25" t="s">
        <v>11</v>
      </c>
      <c r="X3" s="61">
        <v>43485</v>
      </c>
      <c r="Y3" s="62"/>
      <c r="Z3" s="25" t="s">
        <v>12</v>
      </c>
      <c r="AA3" s="61">
        <v>43499</v>
      </c>
      <c r="AB3" s="62"/>
      <c r="AC3" s="26" t="s">
        <v>13</v>
      </c>
      <c r="AD3" s="61">
        <v>43513</v>
      </c>
      <c r="AE3" s="62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>
        <v>195</v>
      </c>
      <c r="O5" s="6">
        <f>+N10</f>
        <v>0</v>
      </c>
      <c r="P5" s="8" t="str">
        <f>IF((COUNTBLANK(N5:N5)=1),"-",IF(N5&gt;N10,"W",IF(N5=N10,"D","L")))</f>
        <v>W</v>
      </c>
      <c r="Q5" s="14">
        <v>193</v>
      </c>
      <c r="R5" s="6">
        <f>Q6</f>
        <v>188</v>
      </c>
      <c r="S5" s="8" t="str">
        <f>IF((COUNTBLANK(Q5:Q5)=1),"-",IF(Q5&gt;Q6,"W",IF(Q5=Q6,"D","L")))</f>
        <v>W</v>
      </c>
      <c r="T5" s="14">
        <v>188</v>
      </c>
      <c r="U5" s="6">
        <f>+T7</f>
        <v>196</v>
      </c>
      <c r="V5" s="6" t="str">
        <f>IF((COUNTBLANK(T5:T5)=1),"-",IF(T5&gt;T7,"W",IF(T5=T7,"D","L")))</f>
        <v>L</v>
      </c>
      <c r="W5" s="14">
        <v>185</v>
      </c>
      <c r="X5" s="6">
        <f>+W8</f>
        <v>194</v>
      </c>
      <c r="Y5" s="8" t="str">
        <f>IF((COUNTBLANK(W5:W5)=1),"-",IF(W5&gt;W8,"W",IF(W5=W8,"D","L")))</f>
        <v>L</v>
      </c>
      <c r="Z5" s="14">
        <v>190</v>
      </c>
      <c r="AA5" s="6">
        <f>+Z9</f>
        <v>197</v>
      </c>
      <c r="AB5" s="6" t="str">
        <f>IF((COUNTBLANK(Z5:Z5)=1),"-",IF(Z5&gt;Z9,"W",IF(Z5=Z9,"D","L")))</f>
        <v>L</v>
      </c>
      <c r="AC5" s="14">
        <v>194</v>
      </c>
      <c r="AD5" s="6">
        <f>+AC10</f>
        <v>0</v>
      </c>
      <c r="AE5" s="8" t="str">
        <f>IF((COUNTBLANK(AC5:AC5)=1),"-",IF(AC5&gt;AC10,"W",IF(AC5=AC10,"D","L")))</f>
        <v>W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10</v>
      </c>
      <c r="AI5" s="40">
        <f aca="true" t="shared" si="2" ref="AI5:AI10">COUNTIF(A5:AE5,"W")</f>
        <v>6</v>
      </c>
      <c r="AJ5" s="3">
        <f aca="true" t="shared" si="3" ref="AJ5:AJ10">COUNTIF(B5:AE5,"D")</f>
        <v>0</v>
      </c>
      <c r="AK5" s="40">
        <f aca="true" t="shared" si="4" ref="AK5:AK10">COUNTIF(A5:AE5,"L")</f>
        <v>4</v>
      </c>
      <c r="AL5" s="3">
        <f aca="true" t="shared" si="5" ref="AL5:AL10">AI5*2+AJ5</f>
        <v>12</v>
      </c>
      <c r="AM5" s="58">
        <f aca="true" t="shared" si="6" ref="AM5:AM10">SUM(B5,E5,H5,K5,N5,Q5,T5,W5,Z5,AC5)</f>
        <v>1918</v>
      </c>
      <c r="AN5" s="67" t="s">
        <v>61</v>
      </c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>
        <v>189</v>
      </c>
      <c r="O6" s="3">
        <f>+N8</f>
        <v>188</v>
      </c>
      <c r="P6" s="15" t="str">
        <f>IF((COUNTBLANK(N6:N6)=1),"-",IF(N6&gt;N8,"W",IF(N6=N8,"D","L")))</f>
        <v>W</v>
      </c>
      <c r="Q6" s="14">
        <v>188</v>
      </c>
      <c r="R6" s="3">
        <f>Q5</f>
        <v>193</v>
      </c>
      <c r="S6" s="15" t="str">
        <f>IF((COUNTBLANK(Q6:Q6)=1),"-",IF(Q6&gt;Q5,"W",IF(Q6=Q5,"D","L")))</f>
        <v>L</v>
      </c>
      <c r="T6" s="14">
        <v>194</v>
      </c>
      <c r="U6" s="3">
        <f>+T9</f>
        <v>199</v>
      </c>
      <c r="V6" s="3" t="str">
        <f>IF((COUNTBLANK(T6:T6)=1),"-",IF(T6&gt;T9,"W",IF(T6=T9,"D","L")))</f>
        <v>L</v>
      </c>
      <c r="W6" s="14">
        <v>196</v>
      </c>
      <c r="X6" s="3">
        <f>+W7</f>
        <v>197</v>
      </c>
      <c r="Y6" s="15" t="str">
        <f>IF((COUNTBLANK(W6:W6)=1),"-",IF(W6&gt;W7,"W",IF(W6=W7,"D","L")))</f>
        <v>L</v>
      </c>
      <c r="Z6" s="14">
        <v>194</v>
      </c>
      <c r="AA6" s="3">
        <f>+Z10</f>
        <v>0</v>
      </c>
      <c r="AB6" s="3" t="str">
        <f>IF((COUNTBLANK(Z6:Z6)=1),"-",IF(Z6&gt;Z10,"W",IF(Z6=Z10,"D","L")))</f>
        <v>W</v>
      </c>
      <c r="AC6" s="14">
        <v>193</v>
      </c>
      <c r="AD6" s="3">
        <f>+AC8</f>
        <v>171</v>
      </c>
      <c r="AE6" s="15" t="str">
        <f>IF((COUNTBLANK(AC6:AC6)=1),"-",IF(AC6&gt;AC8,"W",IF(AC6=AC8,"D","L")))</f>
        <v>W</v>
      </c>
      <c r="AF6" s="4"/>
      <c r="AG6" s="38" t="str">
        <f t="shared" si="0"/>
        <v>R Marshall</v>
      </c>
      <c r="AH6" s="39">
        <f t="shared" si="1"/>
        <v>10</v>
      </c>
      <c r="AI6" s="40">
        <f t="shared" si="2"/>
        <v>5</v>
      </c>
      <c r="AJ6" s="3">
        <f t="shared" si="3"/>
        <v>0</v>
      </c>
      <c r="AK6" s="40">
        <f t="shared" si="4"/>
        <v>5</v>
      </c>
      <c r="AL6" s="3">
        <f t="shared" si="5"/>
        <v>10</v>
      </c>
      <c r="AM6" s="66">
        <f t="shared" si="6"/>
        <v>1928</v>
      </c>
      <c r="AN6" s="65" t="s">
        <v>62</v>
      </c>
      <c r="AO6" s="54" t="s">
        <v>63</v>
      </c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>
        <v>193</v>
      </c>
      <c r="O7" s="3">
        <f>+N9</f>
        <v>200</v>
      </c>
      <c r="P7" s="15" t="str">
        <f>IF((COUNTBLANK(N7:N7)=1),"-",IF(N7&gt;N9,"W",IF(N7=N9,"D","L")))</f>
        <v>L</v>
      </c>
      <c r="Q7" s="14">
        <v>197</v>
      </c>
      <c r="R7" s="3">
        <f>Q10</f>
        <v>0</v>
      </c>
      <c r="S7" s="15" t="str">
        <f>IF((COUNTBLANK(Q7:Q7)=1),"-",IF(Q7&gt;Q10,"W",IF(Q7=Q10,"D","L")))</f>
        <v>W</v>
      </c>
      <c r="T7" s="14">
        <v>196</v>
      </c>
      <c r="U7" s="3">
        <f>+T5</f>
        <v>188</v>
      </c>
      <c r="V7" s="3" t="str">
        <f>IF((COUNTBLANK(T7:T7)=1),"-",IF(T7&gt;T5,"W",IF(T7=T5,"D","L")))</f>
        <v>W</v>
      </c>
      <c r="W7" s="14">
        <v>197</v>
      </c>
      <c r="X7" s="3">
        <f>+W6</f>
        <v>196</v>
      </c>
      <c r="Y7" s="15" t="str">
        <f>IF((COUNTBLANK(W7:W7)=1),"-",IF(W7&gt;W6,"W",IF(W7=W6,"D","L")))</f>
        <v>W</v>
      </c>
      <c r="Z7" s="14">
        <v>194</v>
      </c>
      <c r="AA7" s="3">
        <f>+Z8</f>
        <v>188</v>
      </c>
      <c r="AB7" s="3" t="str">
        <f>IF((COUNTBLANK(Z7:Z7)=1),"-",IF(Z7&gt;Z8,"W",IF(Z7=Z8,"D","L")))</f>
        <v>W</v>
      </c>
      <c r="AC7" s="14">
        <v>196</v>
      </c>
      <c r="AD7" s="3">
        <f>+AC9</f>
        <v>193</v>
      </c>
      <c r="AE7" s="15" t="str">
        <f>IF((COUNTBLANK(AC7:AC7)=1),"-",IF(AC7&gt;AC9,"W",IF(AC7=AC9,"D","L")))</f>
        <v>W</v>
      </c>
      <c r="AF7" s="4"/>
      <c r="AG7" s="38" t="str">
        <f t="shared" si="0"/>
        <v>I Cox</v>
      </c>
      <c r="AH7" s="39">
        <f t="shared" si="1"/>
        <v>10</v>
      </c>
      <c r="AI7" s="40">
        <f t="shared" si="2"/>
        <v>9</v>
      </c>
      <c r="AJ7" s="3">
        <f t="shared" si="3"/>
        <v>0</v>
      </c>
      <c r="AK7" s="40">
        <f t="shared" si="4"/>
        <v>1</v>
      </c>
      <c r="AL7" s="3">
        <f t="shared" si="5"/>
        <v>18</v>
      </c>
      <c r="AM7" s="66">
        <f t="shared" si="6"/>
        <v>1954</v>
      </c>
      <c r="AN7" s="65" t="s">
        <v>62</v>
      </c>
      <c r="AO7" s="68" t="s">
        <v>64</v>
      </c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>
        <v>188</v>
      </c>
      <c r="O8" s="3">
        <f>+N6</f>
        <v>189</v>
      </c>
      <c r="P8" s="15" t="str">
        <f>IF((COUNTBLANK(N8:N8)=1),"-",IF(N8&gt;N6,"W",IF(N8=N6,"D","L")))</f>
        <v>L</v>
      </c>
      <c r="Q8" s="14">
        <v>192</v>
      </c>
      <c r="R8" s="3">
        <f>Q9</f>
        <v>200</v>
      </c>
      <c r="S8" s="15" t="str">
        <f>IF((COUNTBLANK(Q8:Q8)=1),"-",IF(Q8&gt;Q9,"W",IF(Q8=Q9,"D","L")))</f>
        <v>L</v>
      </c>
      <c r="T8" s="14">
        <v>189</v>
      </c>
      <c r="U8" s="3">
        <f>+T10</f>
        <v>0</v>
      </c>
      <c r="V8" s="3" t="str">
        <f>IF((COUNTBLANK(T8:T8)=1),"-",IF(T8&gt;T10,"W",IF(T8=T10,"D","L")))</f>
        <v>W</v>
      </c>
      <c r="W8" s="14">
        <v>194</v>
      </c>
      <c r="X8" s="3">
        <f>+W5</f>
        <v>185</v>
      </c>
      <c r="Y8" s="15" t="str">
        <f>IF((COUNTBLANK(W8:W8)=1),"-",IF(W8&gt;W5,"W",IF(W8=W5,"D","L")))</f>
        <v>W</v>
      </c>
      <c r="Z8" s="14">
        <v>188</v>
      </c>
      <c r="AA8" s="3">
        <f>+Z7</f>
        <v>194</v>
      </c>
      <c r="AB8" s="3" t="str">
        <f>IF((COUNTBLANK(Z8:Z8)=1),"-",IF(Z8&gt;Z7,"W",IF(Z8=Z7,"D","L")))</f>
        <v>L</v>
      </c>
      <c r="AC8" s="14">
        <v>171</v>
      </c>
      <c r="AD8" s="3">
        <f>+AC6</f>
        <v>193</v>
      </c>
      <c r="AE8" s="15" t="str">
        <f>IF((COUNTBLANK(AC8:AC8)=1),"-",IF(AC8&gt;AC6,"W",IF(AC8=AC6,"D","L")))</f>
        <v>L</v>
      </c>
      <c r="AF8" s="4"/>
      <c r="AG8" s="38" t="str">
        <f t="shared" si="0"/>
        <v>S Wade</v>
      </c>
      <c r="AH8" s="39">
        <f t="shared" si="1"/>
        <v>10</v>
      </c>
      <c r="AI8" s="40">
        <f t="shared" si="2"/>
        <v>4</v>
      </c>
      <c r="AJ8" s="3">
        <f t="shared" si="3"/>
        <v>0</v>
      </c>
      <c r="AK8" s="40">
        <f t="shared" si="4"/>
        <v>6</v>
      </c>
      <c r="AL8" s="3">
        <f t="shared" si="5"/>
        <v>8</v>
      </c>
      <c r="AM8" s="66">
        <f t="shared" si="6"/>
        <v>1892</v>
      </c>
      <c r="AN8" s="65" t="s">
        <v>62</v>
      </c>
      <c r="AO8" s="54" t="s">
        <v>65</v>
      </c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>
        <v>200</v>
      </c>
      <c r="O9" s="3">
        <f>+N7</f>
        <v>193</v>
      </c>
      <c r="P9" s="15" t="str">
        <f>IF((COUNTBLANK(N9:N9)=1),"-",IF(N9&gt;N7,"W",IF(N9=N7,"D","L")))</f>
        <v>W</v>
      </c>
      <c r="Q9" s="14">
        <v>200</v>
      </c>
      <c r="R9" s="3">
        <f>Q8</f>
        <v>192</v>
      </c>
      <c r="S9" s="15" t="str">
        <f>IF((COUNTBLANK(Q9:Q9)=1),"-",IF(Q9&gt;Q8,"W",IF(Q9=Q8,"D","L")))</f>
        <v>W</v>
      </c>
      <c r="T9" s="14">
        <v>199</v>
      </c>
      <c r="U9" s="3">
        <f>+T6</f>
        <v>194</v>
      </c>
      <c r="V9" s="3" t="str">
        <f>IF((COUNTBLANK(T9:T9)=1),"-",IF(T9&gt;T6,"W",IF(T9=T6,"D","L")))</f>
        <v>W</v>
      </c>
      <c r="W9" s="14">
        <v>188</v>
      </c>
      <c r="X9" s="3">
        <f>+W10</f>
        <v>0</v>
      </c>
      <c r="Y9" s="15" t="str">
        <f>IF((COUNTBLANK(W9:W9)=1),"-",IF(W9&gt;W10,"W",IF(W9=W10,"D","L")))</f>
        <v>W</v>
      </c>
      <c r="Z9" s="14">
        <v>197</v>
      </c>
      <c r="AA9" s="3">
        <f>+Z5</f>
        <v>190</v>
      </c>
      <c r="AB9" s="3" t="str">
        <f>IF((COUNTBLANK(Z9:Z9)=1),"-",IF(Z9&gt;Z5,"W",IF(Z9=Z5,"D","L")))</f>
        <v>W</v>
      </c>
      <c r="AC9" s="14">
        <v>193</v>
      </c>
      <c r="AD9" s="3">
        <f>+AC7</f>
        <v>196</v>
      </c>
      <c r="AE9" s="15" t="str">
        <f>IF((COUNTBLANK(AC9:AC9)=1),"-",IF(AC9&gt;AC7,"W",IF(AC9=AC7,"D","L")))</f>
        <v>L</v>
      </c>
      <c r="AF9" s="4"/>
      <c r="AG9" s="38" t="str">
        <f t="shared" si="0"/>
        <v>P Myers</v>
      </c>
      <c r="AH9" s="39">
        <f t="shared" si="1"/>
        <v>10</v>
      </c>
      <c r="AI9" s="40">
        <f t="shared" si="2"/>
        <v>6</v>
      </c>
      <c r="AJ9" s="3">
        <f t="shared" si="3"/>
        <v>0</v>
      </c>
      <c r="AK9" s="40">
        <f t="shared" si="4"/>
        <v>4</v>
      </c>
      <c r="AL9" s="3">
        <f t="shared" si="5"/>
        <v>12</v>
      </c>
      <c r="AM9" s="66">
        <f t="shared" si="6"/>
        <v>1944</v>
      </c>
      <c r="AN9" s="65" t="s">
        <v>62</v>
      </c>
      <c r="AO9" s="50" t="s">
        <v>66</v>
      </c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195</v>
      </c>
      <c r="P10" s="15" t="str">
        <f>IF((COUNTBLANK(N10:N10)=1),"-",IF(N10&gt;N5,"W",IF(N10=N5,"D","L")))</f>
        <v>-</v>
      </c>
      <c r="Q10" s="14"/>
      <c r="R10" s="3">
        <f>Q7</f>
        <v>197</v>
      </c>
      <c r="S10" s="15" t="str">
        <f>IF((COUNTBLANK(Q10:Q10)=1),"-",IF(Q10&gt;Q7,"W",IF(Q10=Q7,"D","L")))</f>
        <v>-</v>
      </c>
      <c r="T10" s="14"/>
      <c r="U10" s="3">
        <f>+T8</f>
        <v>189</v>
      </c>
      <c r="V10" s="3" t="str">
        <f>IF((COUNTBLANK(T10:T10)=1),"-",IF(T10&gt;T8,"W",IF(T10=T8,"D","L")))</f>
        <v>-</v>
      </c>
      <c r="W10" s="14"/>
      <c r="X10" s="3">
        <f>+W9</f>
        <v>188</v>
      </c>
      <c r="Y10" s="15" t="str">
        <f>IF((COUNTBLANK(W10:W10)=1),"-",IF(W10&gt;W9,"W",IF(W10=W9,"D","L")))</f>
        <v>-</v>
      </c>
      <c r="Z10" s="14"/>
      <c r="AA10" s="3">
        <f>+Z6</f>
        <v>194</v>
      </c>
      <c r="AB10" s="3" t="str">
        <f>IF((COUNTBLANK(Z10:Z10)=1),"-",IF(Z10&gt;Z6,"W",IF(Z10=Z6,"D","L")))</f>
        <v>-</v>
      </c>
      <c r="AC10" s="14"/>
      <c r="AD10" s="3">
        <f>+AC5</f>
        <v>194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8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60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1">
        <v>43387</v>
      </c>
      <c r="D14" s="62"/>
      <c r="E14" s="25" t="s">
        <v>6</v>
      </c>
      <c r="F14" s="61">
        <v>43401</v>
      </c>
      <c r="G14" s="62"/>
      <c r="H14" s="25" t="s">
        <v>7</v>
      </c>
      <c r="I14" s="61">
        <v>43415</v>
      </c>
      <c r="J14" s="62"/>
      <c r="K14" s="25" t="s">
        <v>15</v>
      </c>
      <c r="L14" s="61">
        <v>43429</v>
      </c>
      <c r="M14" s="62"/>
      <c r="N14" s="25" t="s">
        <v>8</v>
      </c>
      <c r="O14" s="61">
        <v>43443</v>
      </c>
      <c r="P14" s="62"/>
      <c r="Q14" s="25" t="s">
        <v>9</v>
      </c>
      <c r="R14" s="61">
        <v>43457</v>
      </c>
      <c r="S14" s="62"/>
      <c r="T14" s="25" t="s">
        <v>10</v>
      </c>
      <c r="U14" s="61">
        <v>43471</v>
      </c>
      <c r="V14" s="62"/>
      <c r="W14" s="25" t="s">
        <v>11</v>
      </c>
      <c r="X14" s="61">
        <v>43485</v>
      </c>
      <c r="Y14" s="62"/>
      <c r="Z14" s="25" t="s">
        <v>12</v>
      </c>
      <c r="AA14" s="61">
        <v>43499</v>
      </c>
      <c r="AB14" s="62"/>
      <c r="AC14" s="26" t="s">
        <v>13</v>
      </c>
      <c r="AD14" s="61">
        <v>43513</v>
      </c>
      <c r="AE14" s="62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>
        <v>160</v>
      </c>
      <c r="O16" s="6">
        <f>+N21</f>
        <v>0</v>
      </c>
      <c r="P16" s="8" t="str">
        <f>IF((COUNTBLANK(N16:N16)=1),"-",IF(N16&gt;N21,"W",IF(N16=N21,"D","L")))</f>
        <v>W</v>
      </c>
      <c r="Q16" s="14">
        <v>154</v>
      </c>
      <c r="R16" s="6">
        <f>Q17</f>
        <v>0</v>
      </c>
      <c r="S16" s="8" t="str">
        <f>IF((COUNTBLANK(Q16:Q16)=1),"-",IF(Q16&gt;Q17,"W",IF(Q16=Q17,"D","L")))</f>
        <v>W</v>
      </c>
      <c r="T16" s="14">
        <v>167</v>
      </c>
      <c r="U16" s="6">
        <f>+T18</f>
        <v>172</v>
      </c>
      <c r="V16" s="6" t="str">
        <f>IF((COUNTBLANK(T16:T16)=1),"-",IF(T16&gt;T18,"W",IF(T16=T18,"D","L")))</f>
        <v>L</v>
      </c>
      <c r="W16" s="14">
        <v>172</v>
      </c>
      <c r="X16" s="6">
        <f>+W19</f>
        <v>172</v>
      </c>
      <c r="Y16" s="8" t="str">
        <f>IF((COUNTBLANK(W16:W16)=1),"-",IF(W16&gt;W19,"W",IF(W16=W19,"D","L")))</f>
        <v>D</v>
      </c>
      <c r="Z16" s="14">
        <v>169</v>
      </c>
      <c r="AA16" s="6">
        <f>+Z20</f>
        <v>161</v>
      </c>
      <c r="AB16" s="6" t="str">
        <f>IF((COUNTBLANK(Z16:Z16)=1),"-",IF(Z16&gt;Z20,"W",IF(Z16=Z20,"D","L")))</f>
        <v>W</v>
      </c>
      <c r="AC16" s="14">
        <v>178</v>
      </c>
      <c r="AD16" s="6">
        <f>+AC21</f>
        <v>0</v>
      </c>
      <c r="AE16" s="8" t="str">
        <f>IF((COUNTBLANK(AC16:AC16)=1),"-",IF(AC16&gt;AC21,"W",IF(AC16=AC21,"D","L")))</f>
        <v>W</v>
      </c>
      <c r="AF16" s="4"/>
      <c r="AG16" s="38" t="str">
        <f>+A16:A21</f>
        <v>R Clapham</v>
      </c>
      <c r="AH16" s="39">
        <f aca="true" t="shared" si="7" ref="AH16:AH21">10-COUNTBLANK(B16:AE16)</f>
        <v>10</v>
      </c>
      <c r="AI16" s="40">
        <f aca="true" t="shared" si="8" ref="AI16:AI21">COUNTIF(A16:AE16,"W")</f>
        <v>7</v>
      </c>
      <c r="AJ16" s="3">
        <f aca="true" t="shared" si="9" ref="AJ16:AJ21">COUNTIF(B16:AE16,"D")</f>
        <v>1</v>
      </c>
      <c r="AK16" s="40">
        <f aca="true" t="shared" si="10" ref="AK16:AK21">COUNTIF(A16:AE16,"L")</f>
        <v>2</v>
      </c>
      <c r="AL16" s="3">
        <f aca="true" t="shared" si="11" ref="AL16:AL21">AI16*2+AJ16</f>
        <v>15</v>
      </c>
      <c r="AM16" s="40">
        <f aca="true" t="shared" si="12" ref="AM16:AM21">SUM(B16,E16,H16,K16,N16,Q16,T16,W16,Z16,AC16)</f>
        <v>1672</v>
      </c>
      <c r="AN16" s="47"/>
      <c r="AO16" s="50"/>
    </row>
    <row r="17" spans="1:41" ht="27.75" customHeight="1">
      <c r="A17" s="59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147</v>
      </c>
      <c r="P17" s="15" t="str">
        <f>IF((COUNTBLANK(N17:N17)=1),"-",IF(N17&gt;N19,"W",IF(N17=N19,"D","L")))</f>
        <v>-</v>
      </c>
      <c r="Q17" s="14"/>
      <c r="R17" s="3">
        <f>Q16</f>
        <v>154</v>
      </c>
      <c r="S17" s="15" t="str">
        <f>IF((COUNTBLANK(Q17:Q17)=1),"-",IF(Q17&gt;Q16,"W",IF(Q17=Q16,"D","L")))</f>
        <v>-</v>
      </c>
      <c r="T17" s="14"/>
      <c r="U17" s="3">
        <f>+T20</f>
        <v>145</v>
      </c>
      <c r="V17" s="3" t="str">
        <f>IF((COUNTBLANK(T17:T17)=1),"-",IF(T17&gt;T20,"W",IF(T17=T20,"D","L")))</f>
        <v>-</v>
      </c>
      <c r="W17" s="14"/>
      <c r="X17" s="3">
        <f>+W18</f>
        <v>172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154</v>
      </c>
      <c r="AE17" s="15" t="str">
        <f>IF((COUNTBLANK(AC17:AC17)=1),"-",IF(AC17&gt;AC19,"W",IF(AC17=AC19,"D","L")))</f>
        <v>-</v>
      </c>
      <c r="AF17" s="4"/>
      <c r="AG17" s="60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53" t="s">
        <v>59</v>
      </c>
      <c r="AO17" s="50"/>
    </row>
    <row r="18" spans="1:41" ht="27.75" customHeight="1">
      <c r="A18" s="57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>
        <v>170</v>
      </c>
      <c r="O18" s="3">
        <f>+N20</f>
        <v>156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>
        <v>172</v>
      </c>
      <c r="U18" s="3">
        <f>+T16</f>
        <v>167</v>
      </c>
      <c r="V18" s="3" t="str">
        <f>IF((COUNTBLANK(T18:T18)=1),"-",IF(T18&gt;T16,"W",IF(T18=T16,"D","L")))</f>
        <v>W</v>
      </c>
      <c r="W18" s="14">
        <v>172</v>
      </c>
      <c r="X18" s="3">
        <f>+W17</f>
        <v>0</v>
      </c>
      <c r="Y18" s="15" t="str">
        <f>IF((COUNTBLANK(W18:W18)=1),"-",IF(W18&gt;W17,"W",IF(W18=W17,"D","L")))</f>
        <v>W</v>
      </c>
      <c r="Z18" s="14">
        <v>169</v>
      </c>
      <c r="AA18" s="3">
        <f>+Z19</f>
        <v>158</v>
      </c>
      <c r="AB18" s="3" t="str">
        <f>IF((COUNTBLANK(Z18:Z18)=1),"-",IF(Z18&gt;Z19,"W",IF(Z18=Z19,"D","L")))</f>
        <v>W</v>
      </c>
      <c r="AC18" s="14">
        <v>171</v>
      </c>
      <c r="AD18" s="3">
        <f>+AC20</f>
        <v>162</v>
      </c>
      <c r="AE18" s="15" t="str">
        <f>IF((COUNTBLANK(AC18:AC18)=1),"-",IF(AC18&gt;AC20,"W",IF(AC18=AC20,"D","L")))</f>
        <v>W</v>
      </c>
      <c r="AF18" s="4"/>
      <c r="AG18" s="56" t="str">
        <f>+A18</f>
        <v>N Boyt</v>
      </c>
      <c r="AH18" s="39">
        <f t="shared" si="7"/>
        <v>10</v>
      </c>
      <c r="AI18" s="40">
        <f t="shared" si="8"/>
        <v>8</v>
      </c>
      <c r="AJ18" s="3">
        <f t="shared" si="9"/>
        <v>0</v>
      </c>
      <c r="AK18" s="40">
        <f t="shared" si="10"/>
        <v>2</v>
      </c>
      <c r="AL18" s="3">
        <f t="shared" si="11"/>
        <v>16</v>
      </c>
      <c r="AM18" s="40">
        <f t="shared" si="12"/>
        <v>1684</v>
      </c>
      <c r="AN18" s="53" t="s">
        <v>60</v>
      </c>
      <c r="AO18" s="50"/>
    </row>
    <row r="19" spans="1:41" ht="27.75" customHeight="1">
      <c r="A19" s="57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>
        <v>147</v>
      </c>
      <c r="O19" s="3">
        <f>+N17</f>
        <v>0</v>
      </c>
      <c r="P19" s="15" t="str">
        <f>IF((COUNTBLANK(N19:N19)=1),"-",IF(N19&gt;N17,"W",IF(N19=N17,"D","L")))</f>
        <v>W</v>
      </c>
      <c r="Q19" s="14">
        <v>161</v>
      </c>
      <c r="R19" s="3">
        <f>Q20</f>
        <v>155</v>
      </c>
      <c r="S19" s="15" t="str">
        <f>IF((COUNTBLANK(Q19:Q19)=1),"-",IF(Q19&gt;Q20,"W",IF(Q19=Q20,"D","L")))</f>
        <v>W</v>
      </c>
      <c r="T19" s="14">
        <v>161</v>
      </c>
      <c r="U19" s="3">
        <f>+T21</f>
        <v>0</v>
      </c>
      <c r="V19" s="3" t="str">
        <f>IF((COUNTBLANK(T19:T19)=1),"-",IF(T19&gt;T21,"W",IF(T19=T21,"D","L")))</f>
        <v>W</v>
      </c>
      <c r="W19" s="14">
        <v>172</v>
      </c>
      <c r="X19" s="3">
        <f>+W16</f>
        <v>172</v>
      </c>
      <c r="Y19" s="15" t="str">
        <f>IF((COUNTBLANK(W19:W19)=1),"-",IF(W19&gt;W16,"W",IF(W19=W16,"D","L")))</f>
        <v>D</v>
      </c>
      <c r="Z19" s="14">
        <v>158</v>
      </c>
      <c r="AA19" s="3">
        <f>+Z18</f>
        <v>169</v>
      </c>
      <c r="AB19" s="3" t="str">
        <f>IF((COUNTBLANK(Z19:Z19)=1),"-",IF(Z19&gt;Z18,"W",IF(Z19=Z18,"D","L")))</f>
        <v>L</v>
      </c>
      <c r="AC19" s="14">
        <v>154</v>
      </c>
      <c r="AD19" s="3">
        <f>+AC17</f>
        <v>0</v>
      </c>
      <c r="AE19" s="15" t="str">
        <f>IF((COUNTBLANK(AC19:AC19)=1),"-",IF(AC19&gt;AC17,"W",IF(AC19=AC17,"D","L")))</f>
        <v>W</v>
      </c>
      <c r="AF19" s="4"/>
      <c r="AG19" s="56" t="str">
        <f>+A19</f>
        <v>M Barrott</v>
      </c>
      <c r="AH19" s="39">
        <f t="shared" si="7"/>
        <v>10</v>
      </c>
      <c r="AI19" s="40">
        <f t="shared" si="8"/>
        <v>6</v>
      </c>
      <c r="AJ19" s="3">
        <f t="shared" si="9"/>
        <v>1</v>
      </c>
      <c r="AK19" s="40">
        <f t="shared" si="10"/>
        <v>3</v>
      </c>
      <c r="AL19" s="3">
        <f t="shared" si="11"/>
        <v>13</v>
      </c>
      <c r="AM19" s="40">
        <f t="shared" si="12"/>
        <v>1565</v>
      </c>
      <c r="AN19" s="53"/>
      <c r="AO19" s="50"/>
    </row>
    <row r="20" spans="1:41" ht="27.75" customHeight="1">
      <c r="A20" s="57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>
        <v>156</v>
      </c>
      <c r="O20" s="3">
        <f>+N18</f>
        <v>170</v>
      </c>
      <c r="P20" s="15" t="str">
        <f>IF((COUNTBLANK(N20:N20)=1),"-",IF(N20&gt;N18,"W",IF(N20=N18,"D","L")))</f>
        <v>L</v>
      </c>
      <c r="Q20" s="14">
        <v>155</v>
      </c>
      <c r="R20" s="3">
        <f>Q19</f>
        <v>161</v>
      </c>
      <c r="S20" s="15" t="str">
        <f>IF((COUNTBLANK(Q20:Q20)=1),"-",IF(Q20&gt;Q19,"W",IF(Q20=Q19,"D","L")))</f>
        <v>L</v>
      </c>
      <c r="T20" s="14">
        <v>145</v>
      </c>
      <c r="U20" s="3">
        <f>+T17</f>
        <v>0</v>
      </c>
      <c r="V20" s="3" t="str">
        <f>IF((COUNTBLANK(T20:T20)=1),"-",IF(T20&gt;T17,"W",IF(T20=T17,"D","L")))</f>
        <v>W</v>
      </c>
      <c r="W20" s="14">
        <v>148</v>
      </c>
      <c r="X20" s="3">
        <f>+W21</f>
        <v>0</v>
      </c>
      <c r="Y20" s="15" t="str">
        <f>IF((COUNTBLANK(W20:W20)=1),"-",IF(W20&gt;W21,"W",IF(W20=W21,"D","L")))</f>
        <v>W</v>
      </c>
      <c r="Z20" s="14">
        <v>161</v>
      </c>
      <c r="AA20" s="3">
        <f>+Z16</f>
        <v>169</v>
      </c>
      <c r="AB20" s="3" t="str">
        <f>IF((COUNTBLANK(Z20:Z20)=1),"-",IF(Z20&gt;Z16,"W",IF(Z20=Z16,"D","L")))</f>
        <v>L</v>
      </c>
      <c r="AC20" s="14">
        <v>162</v>
      </c>
      <c r="AD20" s="3">
        <f>+AC18</f>
        <v>171</v>
      </c>
      <c r="AE20" s="15" t="str">
        <f>IF((COUNTBLANK(AC20:AC20)=1),"-",IF(AC20&gt;AC18,"W",IF(AC20=AC18,"D","L")))</f>
        <v>L</v>
      </c>
      <c r="AF20" s="4"/>
      <c r="AG20" s="38" t="str">
        <f>+A20</f>
        <v>J Nell</v>
      </c>
      <c r="AH20" s="39">
        <f t="shared" si="7"/>
        <v>10</v>
      </c>
      <c r="AI20" s="40">
        <f t="shared" si="8"/>
        <v>6</v>
      </c>
      <c r="AJ20" s="3">
        <f t="shared" si="9"/>
        <v>0</v>
      </c>
      <c r="AK20" s="40">
        <f t="shared" si="10"/>
        <v>4</v>
      </c>
      <c r="AL20" s="3">
        <f t="shared" si="11"/>
        <v>12</v>
      </c>
      <c r="AM20" s="40">
        <f t="shared" si="12"/>
        <v>1573</v>
      </c>
      <c r="AN20" s="47"/>
      <c r="AO20" s="50"/>
    </row>
    <row r="21" spans="1:41" ht="27.75" customHeight="1">
      <c r="A21" s="57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160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161</v>
      </c>
      <c r="V21" s="3" t="str">
        <f>IF((COUNTBLANK(T21:T21)=1),"-",IF(T21&gt;T19,"W",IF(T21=T19,"D","L")))</f>
        <v>-</v>
      </c>
      <c r="W21" s="14"/>
      <c r="X21" s="3">
        <f>+W20</f>
        <v>148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178</v>
      </c>
      <c r="AE21" s="15" t="str">
        <f>IF((COUNTBLANK(AC21:AC21)=1),"-",IF(AC21&gt;AC16,"W",IF(AC21=AC16,"D","L")))</f>
        <v>-</v>
      </c>
      <c r="AF21" s="4"/>
      <c r="AG21" s="56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56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1">
        <v>43387</v>
      </c>
      <c r="D25" s="62"/>
      <c r="E25" s="25" t="s">
        <v>6</v>
      </c>
      <c r="F25" s="61">
        <v>43401</v>
      </c>
      <c r="G25" s="62"/>
      <c r="H25" s="25" t="s">
        <v>7</v>
      </c>
      <c r="I25" s="61">
        <v>43415</v>
      </c>
      <c r="J25" s="62"/>
      <c r="K25" s="25" t="s">
        <v>15</v>
      </c>
      <c r="L25" s="61">
        <v>43429</v>
      </c>
      <c r="M25" s="62"/>
      <c r="N25" s="25" t="s">
        <v>8</v>
      </c>
      <c r="O25" s="61">
        <v>43443</v>
      </c>
      <c r="P25" s="62"/>
      <c r="Q25" s="25" t="s">
        <v>9</v>
      </c>
      <c r="R25" s="61">
        <v>43457</v>
      </c>
      <c r="S25" s="62"/>
      <c r="T25" s="25" t="s">
        <v>10</v>
      </c>
      <c r="U25" s="61">
        <v>43471</v>
      </c>
      <c r="V25" s="62"/>
      <c r="W25" s="25" t="s">
        <v>11</v>
      </c>
      <c r="X25" s="61">
        <v>43485</v>
      </c>
      <c r="Y25" s="62"/>
      <c r="Z25" s="25" t="s">
        <v>12</v>
      </c>
      <c r="AA25" s="61">
        <v>43499</v>
      </c>
      <c r="AB25" s="62"/>
      <c r="AC25" s="26" t="s">
        <v>13</v>
      </c>
      <c r="AD25" s="61">
        <v>43513</v>
      </c>
      <c r="AE25" s="62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>
        <v>170</v>
      </c>
      <c r="O27" s="6">
        <f>+N32</f>
        <v>0</v>
      </c>
      <c r="P27" s="8" t="str">
        <f>IF((COUNTBLANK(N27:N27)=1),"-",IF(N27&gt;N32,"W",IF(N27=N32,"D","L")))</f>
        <v>W</v>
      </c>
      <c r="Q27" s="14">
        <v>164</v>
      </c>
      <c r="R27" s="6">
        <f>Q28</f>
        <v>128</v>
      </c>
      <c r="S27" s="8" t="str">
        <f>IF((COUNTBLANK(Q27:Q27)=1),"-",IF(Q27&gt;Q28,"W",IF(Q27=Q28,"D","L")))</f>
        <v>W</v>
      </c>
      <c r="T27" s="14">
        <v>168</v>
      </c>
      <c r="U27" s="6">
        <f>+T29</f>
        <v>174</v>
      </c>
      <c r="V27" s="6" t="str">
        <f>IF((COUNTBLANK(T27:T27)=1),"-",IF(T27&gt;T29,"W",IF(T27=T29,"D","L")))</f>
        <v>L</v>
      </c>
      <c r="W27" s="14">
        <v>173</v>
      </c>
      <c r="X27" s="6">
        <f>+W30</f>
        <v>167</v>
      </c>
      <c r="Y27" s="8" t="str">
        <f>IF((COUNTBLANK(W27:W27)=1),"-",IF(W27&gt;W30,"W",IF(W27=W30,"D","L")))</f>
        <v>W</v>
      </c>
      <c r="Z27" s="14">
        <v>170</v>
      </c>
      <c r="AA27" s="6">
        <f>+Z31</f>
        <v>0</v>
      </c>
      <c r="AB27" s="6" t="str">
        <f>IF((COUNTBLANK(Z27:Z27)=1),"-",IF(Z27&gt;Z31,"W",IF(Z27=Z31,"D","L")))</f>
        <v>W</v>
      </c>
      <c r="AC27" s="14">
        <v>175</v>
      </c>
      <c r="AD27" s="6">
        <f>+AC32</f>
        <v>0</v>
      </c>
      <c r="AE27" s="8" t="str">
        <f>IF((COUNTBLANK(AC27:AC27)=1),"-",IF(AC27&gt;AC32,"W",IF(AC27=AC32,"D","L")))</f>
        <v>W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10</v>
      </c>
      <c r="AI27" s="40">
        <f aca="true" t="shared" si="15" ref="AI27:AI32">COUNTIF(A27:AE27,"W")</f>
        <v>9</v>
      </c>
      <c r="AJ27" s="3">
        <f aca="true" t="shared" si="16" ref="AJ27:AJ32">COUNTIF(B27:AE27,"D")</f>
        <v>0</v>
      </c>
      <c r="AK27" s="40">
        <f aca="true" t="shared" si="17" ref="AK27:AK32">COUNTIF(A27:AE27,"L")</f>
        <v>1</v>
      </c>
      <c r="AL27" s="3">
        <f aca="true" t="shared" si="18" ref="AL27:AL32">AI27*2+AJ27</f>
        <v>18</v>
      </c>
      <c r="AM27" s="40">
        <f aca="true" t="shared" si="19" ref="AM27:AM32">SUM(B27,E27,H27,K27,N27,Q27,T27,W27,Z27,AC27)</f>
        <v>1731</v>
      </c>
      <c r="AN27" s="47" t="s">
        <v>60</v>
      </c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>
        <v>165</v>
      </c>
      <c r="O28" s="3">
        <f>+N30</f>
        <v>168</v>
      </c>
      <c r="P28" s="15" t="str">
        <f>IF((COUNTBLANK(N28:N28)=1),"-",IF(N28&gt;N30,"W",IF(N28=N30,"D","L")))</f>
        <v>L</v>
      </c>
      <c r="Q28" s="14">
        <v>128</v>
      </c>
      <c r="R28" s="3">
        <f>Q27</f>
        <v>164</v>
      </c>
      <c r="S28" s="15" t="str">
        <f>IF((COUNTBLANK(Q28:Q28)=1),"-",IF(Q28&gt;Q27,"W",IF(Q28=Q27,"D","L")))</f>
        <v>L</v>
      </c>
      <c r="T28" s="14">
        <v>160</v>
      </c>
      <c r="U28" s="3">
        <f>+T31</f>
        <v>0</v>
      </c>
      <c r="V28" s="3" t="str">
        <f>IF((COUNTBLANK(T28:T28)=1),"-",IF(T28&gt;T31,"W",IF(T28=T31,"D","L")))</f>
        <v>W</v>
      </c>
      <c r="W28" s="14">
        <v>146</v>
      </c>
      <c r="X28" s="3">
        <f>+W29</f>
        <v>172</v>
      </c>
      <c r="Y28" s="15" t="str">
        <f>IF((COUNTBLANK(W28:W28)=1),"-",IF(W28&gt;W29,"W",IF(W28=W29,"D","L")))</f>
        <v>L</v>
      </c>
      <c r="Z28" s="14">
        <v>163</v>
      </c>
      <c r="AA28" s="3">
        <f>+Z32</f>
        <v>0</v>
      </c>
      <c r="AB28" s="3" t="str">
        <f>IF((COUNTBLANK(Z28:Z28)=1),"-",IF(Z28&gt;Z32,"W",IF(Z28=Z32,"D","L")))</f>
        <v>W</v>
      </c>
      <c r="AC28" s="14">
        <v>164</v>
      </c>
      <c r="AD28" s="3">
        <f>+AC30</f>
        <v>169</v>
      </c>
      <c r="AE28" s="15" t="str">
        <f>IF((COUNTBLANK(AC28:AC28)=1),"-",IF(AC28&gt;AC30,"W",IF(AC28=AC30,"D","L")))</f>
        <v>L</v>
      </c>
      <c r="AF28" s="4"/>
      <c r="AG28" s="38" t="str">
        <f t="shared" si="13"/>
        <v>I Markwell</v>
      </c>
      <c r="AH28" s="39">
        <f t="shared" si="14"/>
        <v>9</v>
      </c>
      <c r="AI28" s="40">
        <f t="shared" si="15"/>
        <v>4</v>
      </c>
      <c r="AJ28" s="3">
        <f t="shared" si="16"/>
        <v>0</v>
      </c>
      <c r="AK28" s="40">
        <f t="shared" si="17"/>
        <v>5</v>
      </c>
      <c r="AL28" s="3">
        <f t="shared" si="18"/>
        <v>8</v>
      </c>
      <c r="AM28" s="40">
        <f t="shared" si="19"/>
        <v>1394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>
        <v>173</v>
      </c>
      <c r="O29" s="3">
        <f>+N31</f>
        <v>153</v>
      </c>
      <c r="P29" s="15" t="str">
        <f>IF((COUNTBLANK(N29:N29)=1),"-",IF(N29&gt;N31,"W",IF(N29=N31,"D","L")))</f>
        <v>W</v>
      </c>
      <c r="Q29" s="14">
        <v>174</v>
      </c>
      <c r="R29" s="3">
        <f>Q32</f>
        <v>0</v>
      </c>
      <c r="S29" s="15" t="str">
        <f>IF((COUNTBLANK(Q29:Q29)=1),"-",IF(Q29&gt;Q32,"W",IF(Q29=Q32,"D","L")))</f>
        <v>W</v>
      </c>
      <c r="T29" s="14">
        <v>174</v>
      </c>
      <c r="U29" s="3">
        <f>+T27</f>
        <v>168</v>
      </c>
      <c r="V29" s="3" t="str">
        <f>IF((COUNTBLANK(T29:T29)=1),"-",IF(T29&gt;T27,"W",IF(T29=T27,"D","L")))</f>
        <v>W</v>
      </c>
      <c r="W29" s="14">
        <v>172</v>
      </c>
      <c r="X29" s="3">
        <f>+W28</f>
        <v>146</v>
      </c>
      <c r="Y29" s="15" t="str">
        <f>IF((COUNTBLANK(W29:W29)=1),"-",IF(W29&gt;W28,"W",IF(W29=W28,"D","L")))</f>
        <v>W</v>
      </c>
      <c r="Z29" s="14">
        <v>149</v>
      </c>
      <c r="AA29" s="3">
        <f>+Z30</f>
        <v>166</v>
      </c>
      <c r="AB29" s="3" t="str">
        <f>IF((COUNTBLANK(Z29:Z29)=1),"-",IF(Z29&gt;Z30,"W",IF(Z29=Z30,"D","L")))</f>
        <v>L</v>
      </c>
      <c r="AC29" s="14">
        <v>171</v>
      </c>
      <c r="AD29" s="3">
        <f>+AC31</f>
        <v>0</v>
      </c>
      <c r="AE29" s="15" t="str">
        <f>IF((COUNTBLANK(AC29:AC29)=1),"-",IF(AC29&gt;AC31,"W",IF(AC29=AC31,"D","L")))</f>
        <v>W</v>
      </c>
      <c r="AF29" s="4"/>
      <c r="AG29" s="38" t="str">
        <f t="shared" si="13"/>
        <v>S Edis</v>
      </c>
      <c r="AH29" s="39">
        <f t="shared" si="14"/>
        <v>10</v>
      </c>
      <c r="AI29" s="40">
        <f t="shared" si="15"/>
        <v>7</v>
      </c>
      <c r="AJ29" s="3">
        <f t="shared" si="16"/>
        <v>0</v>
      </c>
      <c r="AK29" s="40">
        <f t="shared" si="17"/>
        <v>3</v>
      </c>
      <c r="AL29" s="3">
        <f t="shared" si="18"/>
        <v>14</v>
      </c>
      <c r="AM29" s="40">
        <f t="shared" si="19"/>
        <v>1694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>
        <v>168</v>
      </c>
      <c r="O30" s="3">
        <f>+N28</f>
        <v>165</v>
      </c>
      <c r="P30" s="15" t="str">
        <f>IF((COUNTBLANK(N30:N30)=1),"-",IF(N30&gt;N28,"W",IF(N30=N28,"D","L")))</f>
        <v>W</v>
      </c>
      <c r="Q30" s="14">
        <v>159</v>
      </c>
      <c r="R30" s="3">
        <f>Q31</f>
        <v>0</v>
      </c>
      <c r="S30" s="15" t="str">
        <f>IF((COUNTBLANK(Q30:Q30)=1),"-",IF(Q30&gt;Q31,"W",IF(Q30=Q31,"D","L")))</f>
        <v>W</v>
      </c>
      <c r="T30" s="14">
        <v>175</v>
      </c>
      <c r="U30" s="3">
        <f>+T32</f>
        <v>0</v>
      </c>
      <c r="V30" s="3" t="str">
        <f>IF((COUNTBLANK(T30:T30)=1),"-",IF(T30&gt;T32,"W",IF(T30=T32,"D","L")))</f>
        <v>W</v>
      </c>
      <c r="W30" s="14">
        <v>167</v>
      </c>
      <c r="X30" s="3">
        <f>+W27</f>
        <v>173</v>
      </c>
      <c r="Y30" s="15" t="str">
        <f>IF((COUNTBLANK(W30:W30)=1),"-",IF(W30&gt;W27,"W",IF(W30=W27,"D","L")))</f>
        <v>L</v>
      </c>
      <c r="Z30" s="14">
        <v>166</v>
      </c>
      <c r="AA30" s="3">
        <f>+Z29</f>
        <v>149</v>
      </c>
      <c r="AB30" s="3" t="str">
        <f>IF((COUNTBLANK(Z30:Z30)=1),"-",IF(Z30&gt;Z29,"W",IF(Z30=Z29,"D","L")))</f>
        <v>W</v>
      </c>
      <c r="AC30" s="14">
        <v>169</v>
      </c>
      <c r="AD30" s="3">
        <f>+AC28</f>
        <v>164</v>
      </c>
      <c r="AE30" s="15" t="str">
        <f>IF((COUNTBLANK(AC30:AC30)=1),"-",IF(AC30&gt;AC28,"W",IF(AC30=AC28,"D","L")))</f>
        <v>W</v>
      </c>
      <c r="AF30" s="4"/>
      <c r="AG30" s="38" t="str">
        <f t="shared" si="13"/>
        <v>R Marritt</v>
      </c>
      <c r="AH30" s="39">
        <f t="shared" si="14"/>
        <v>10</v>
      </c>
      <c r="AI30" s="40">
        <f t="shared" si="15"/>
        <v>8</v>
      </c>
      <c r="AJ30" s="3">
        <f t="shared" si="16"/>
        <v>0</v>
      </c>
      <c r="AK30" s="40">
        <f t="shared" si="17"/>
        <v>2</v>
      </c>
      <c r="AL30" s="3">
        <f t="shared" si="18"/>
        <v>16</v>
      </c>
      <c r="AM30" s="40">
        <f t="shared" si="19"/>
        <v>1653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>
        <v>153</v>
      </c>
      <c r="O31" s="3">
        <f>+N29</f>
        <v>173</v>
      </c>
      <c r="P31" s="15" t="str">
        <f>IF((COUNTBLANK(N31:N31)=1),"-",IF(N31&gt;N29,"W",IF(N31=N29,"D","L")))</f>
        <v>L</v>
      </c>
      <c r="Q31" s="14"/>
      <c r="R31" s="3">
        <f>Q30</f>
        <v>159</v>
      </c>
      <c r="S31" s="15" t="str">
        <f>IF((COUNTBLANK(Q31:Q31)=1),"-",IF(Q31&gt;Q30,"W",IF(Q31=Q30,"D","L")))</f>
        <v>-</v>
      </c>
      <c r="T31" s="14"/>
      <c r="U31" s="3">
        <f>+T28</f>
        <v>160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170</v>
      </c>
      <c r="AB31" s="3" t="str">
        <f>IF((COUNTBLANK(Z31:Z31)=1),"-",IF(Z31&gt;Z27,"W",IF(Z31=Z27,"D","L")))</f>
        <v>-</v>
      </c>
      <c r="AC31" s="14"/>
      <c r="AD31" s="3">
        <f>+AC29</f>
        <v>171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5</v>
      </c>
      <c r="AI31" s="40">
        <f t="shared" si="15"/>
        <v>1</v>
      </c>
      <c r="AJ31" s="3">
        <f t="shared" si="16"/>
        <v>0</v>
      </c>
      <c r="AK31" s="40">
        <f t="shared" si="17"/>
        <v>4</v>
      </c>
      <c r="AL31" s="3">
        <f t="shared" si="18"/>
        <v>2</v>
      </c>
      <c r="AM31" s="40">
        <f t="shared" si="19"/>
        <v>790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170</v>
      </c>
      <c r="P32" s="15" t="str">
        <f>IF((COUNTBLANK(N32:N32)=1),"-",IF(N32&gt;N27,"W",IF(N32=N27,"D","L")))</f>
        <v>-</v>
      </c>
      <c r="Q32" s="14"/>
      <c r="R32" s="3">
        <f>Q29</f>
        <v>174</v>
      </c>
      <c r="S32" s="15" t="str">
        <f>IF((COUNTBLANK(Q32:Q32)=1),"-",IF(Q32&gt;Q29,"W",IF(Q32=Q29,"D","L")))</f>
        <v>-</v>
      </c>
      <c r="T32" s="14"/>
      <c r="U32" s="3">
        <f>+T30</f>
        <v>175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163</v>
      </c>
      <c r="AB32" s="3" t="str">
        <f>IF((COUNTBLANK(Z32:Z32)=1),"-",IF(Z32&gt;Z28,"W",IF(Z32=Z28,"D","L")))</f>
        <v>-</v>
      </c>
      <c r="AC32" s="14"/>
      <c r="AD32" s="3">
        <f>+AC27</f>
        <v>175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58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1">
        <v>43387</v>
      </c>
      <c r="D36" s="62"/>
      <c r="E36" s="25" t="s">
        <v>6</v>
      </c>
      <c r="F36" s="61">
        <v>43401</v>
      </c>
      <c r="G36" s="62"/>
      <c r="H36" s="25" t="s">
        <v>7</v>
      </c>
      <c r="I36" s="61">
        <v>43415</v>
      </c>
      <c r="J36" s="62"/>
      <c r="K36" s="25" t="s">
        <v>15</v>
      </c>
      <c r="L36" s="61">
        <v>43429</v>
      </c>
      <c r="M36" s="62"/>
      <c r="N36" s="25" t="s">
        <v>8</v>
      </c>
      <c r="O36" s="61">
        <v>43443</v>
      </c>
      <c r="P36" s="62"/>
      <c r="Q36" s="25" t="s">
        <v>9</v>
      </c>
      <c r="R36" s="61">
        <v>43457</v>
      </c>
      <c r="S36" s="62"/>
      <c r="T36" s="25" t="s">
        <v>10</v>
      </c>
      <c r="U36" s="61">
        <v>43471</v>
      </c>
      <c r="V36" s="62"/>
      <c r="W36" s="25" t="s">
        <v>11</v>
      </c>
      <c r="X36" s="61">
        <v>43485</v>
      </c>
      <c r="Y36" s="62"/>
      <c r="Z36" s="25" t="s">
        <v>12</v>
      </c>
      <c r="AA36" s="61">
        <v>43499</v>
      </c>
      <c r="AB36" s="62"/>
      <c r="AC36" s="26" t="s">
        <v>13</v>
      </c>
      <c r="AD36" s="61">
        <v>43513</v>
      </c>
      <c r="AE36" s="62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>
        <v>141</v>
      </c>
      <c r="O38" s="6">
        <f>+N43</f>
        <v>0</v>
      </c>
      <c r="P38" s="8" t="str">
        <f>IF((COUNTBLANK(N38:N38)=1),"-",IF(N38&gt;N43,"W",IF(N38=N43,"D","L")))</f>
        <v>W</v>
      </c>
      <c r="Q38" s="14">
        <v>165</v>
      </c>
      <c r="R38" s="6">
        <f>Q39</f>
        <v>153</v>
      </c>
      <c r="S38" s="8" t="str">
        <f>IF((COUNTBLANK(Q38:Q38)=1),"-",IF(Q38&gt;Q39,"W",IF(Q38=Q39,"D","L")))</f>
        <v>W</v>
      </c>
      <c r="T38" s="14"/>
      <c r="U38" s="6">
        <f>+T40</f>
        <v>152</v>
      </c>
      <c r="V38" s="6" t="str">
        <f>IF((COUNTBLANK(T38:T38)=1),"-",IF(T38&gt;T40,"W",IF(T38=T40,"D","L")))</f>
        <v>-</v>
      </c>
      <c r="W38" s="14"/>
      <c r="X38" s="6">
        <f>+W41</f>
        <v>154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6</v>
      </c>
      <c r="AI38" s="40">
        <f aca="true" t="shared" si="22" ref="AI38:AI43">COUNTIF(A38:AE38,"W")</f>
        <v>5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10</v>
      </c>
      <c r="AM38" s="40">
        <f aca="true" t="shared" si="26" ref="AM38:AM43">SUM(B38,E38,H38,K38,N38,Q38,T38,W38,Z38,AC38)</f>
        <v>899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>
        <v>152</v>
      </c>
      <c r="O39" s="3">
        <f>+N41</f>
        <v>161</v>
      </c>
      <c r="P39" s="15" t="str">
        <f>IF((COUNTBLANK(N39:N39)=1),"-",IF(N39&gt;N41,"W",IF(N39=N41,"D","L")))</f>
        <v>L</v>
      </c>
      <c r="Q39" s="14">
        <v>153</v>
      </c>
      <c r="R39" s="3">
        <f>Q38</f>
        <v>165</v>
      </c>
      <c r="S39" s="15" t="str">
        <f>IF((COUNTBLANK(Q39:Q39)=1),"-",IF(Q39&gt;Q38,"W",IF(Q39=Q38,"D","L")))</f>
        <v>L</v>
      </c>
      <c r="T39" s="14">
        <v>158</v>
      </c>
      <c r="U39" s="3">
        <f>+T42</f>
        <v>0</v>
      </c>
      <c r="V39" s="3" t="str">
        <f>IF((COUNTBLANK(T39:T39)=1),"-",IF(T39&gt;T42,"W",IF(T39=T42,"D","L")))</f>
        <v>W</v>
      </c>
      <c r="W39" s="14">
        <v>158</v>
      </c>
      <c r="X39" s="3">
        <f>+W40</f>
        <v>165</v>
      </c>
      <c r="Y39" s="15" t="str">
        <f>IF((COUNTBLANK(W39:W39)=1),"-",IF(W39&gt;W40,"W",IF(W39=W40,"D","L")))</f>
        <v>L</v>
      </c>
      <c r="Z39" s="14">
        <v>165</v>
      </c>
      <c r="AA39" s="3">
        <f>+Z43</f>
        <v>0</v>
      </c>
      <c r="AB39" s="3" t="str">
        <f>IF((COUNTBLANK(Z39:Z39)=1),"-",IF(Z39&gt;Z43,"W",IF(Z39=Z43,"D","L")))</f>
        <v>W</v>
      </c>
      <c r="AC39" s="14">
        <v>169</v>
      </c>
      <c r="AD39" s="3">
        <f>+AC41</f>
        <v>157</v>
      </c>
      <c r="AE39" s="15" t="str">
        <f>IF((COUNTBLANK(AC39:AC39)=1),"-",IF(AC39&gt;AC41,"W",IF(AC39=AC41,"D","L")))</f>
        <v>W</v>
      </c>
      <c r="AF39" s="4"/>
      <c r="AG39" s="38" t="str">
        <f t="shared" si="20"/>
        <v>G Wilson</v>
      </c>
      <c r="AH39" s="39">
        <f t="shared" si="21"/>
        <v>10</v>
      </c>
      <c r="AI39" s="40">
        <f t="shared" si="22"/>
        <v>7</v>
      </c>
      <c r="AJ39" s="3">
        <f t="shared" si="23"/>
        <v>0</v>
      </c>
      <c r="AK39" s="40">
        <f t="shared" si="24"/>
        <v>3</v>
      </c>
      <c r="AL39" s="3">
        <f t="shared" si="25"/>
        <v>14</v>
      </c>
      <c r="AM39" s="40">
        <f t="shared" si="26"/>
        <v>1571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>
        <v>157</v>
      </c>
      <c r="O40" s="3">
        <f>+N42</f>
        <v>96</v>
      </c>
      <c r="P40" s="15" t="str">
        <f>IF((COUNTBLANK(N40:N40)=1),"-",IF(N40&gt;N42,"W",IF(N40=N42,"D","L")))</f>
        <v>W</v>
      </c>
      <c r="Q40" s="14">
        <v>147</v>
      </c>
      <c r="R40" s="3">
        <f>Q43</f>
        <v>0</v>
      </c>
      <c r="S40" s="15" t="str">
        <f>IF((COUNTBLANK(Q40:Q40)=1),"-",IF(Q40&gt;Q43,"W",IF(Q40=Q43,"D","L")))</f>
        <v>W</v>
      </c>
      <c r="T40" s="14">
        <v>152</v>
      </c>
      <c r="U40" s="3">
        <f>+T38</f>
        <v>0</v>
      </c>
      <c r="V40" s="3" t="str">
        <f>IF((COUNTBLANK(T40:T40)=1),"-",IF(T40&gt;T38,"W",IF(T40=T38,"D","L")))</f>
        <v>W</v>
      </c>
      <c r="W40" s="14">
        <v>165</v>
      </c>
      <c r="X40" s="3">
        <f>+W39</f>
        <v>158</v>
      </c>
      <c r="Y40" s="15" t="str">
        <f>IF((COUNTBLANK(W40:W40)=1),"-",IF(W40&gt;W39,"W",IF(W40=W39,"D","L")))</f>
        <v>W</v>
      </c>
      <c r="Z40" s="14">
        <v>167</v>
      </c>
      <c r="AA40" s="3">
        <f>+Z41</f>
        <v>168</v>
      </c>
      <c r="AB40" s="3" t="str">
        <f>IF((COUNTBLANK(Z40:Z40)=1),"-",IF(Z40&gt;Z41,"W",IF(Z40=Z41,"D","L")))</f>
        <v>L</v>
      </c>
      <c r="AC40" s="14">
        <v>142</v>
      </c>
      <c r="AD40" s="3">
        <f>+AC42</f>
        <v>0</v>
      </c>
      <c r="AE40" s="15" t="str">
        <f>IF((COUNTBLANK(AC40:AC40)=1),"-",IF(AC40&gt;AC42,"W",IF(AC40=AC42,"D","L")))</f>
        <v>W</v>
      </c>
      <c r="AF40" s="4"/>
      <c r="AG40" s="38" t="str">
        <f t="shared" si="20"/>
        <v>D C Olley</v>
      </c>
      <c r="AH40" s="39">
        <f t="shared" si="21"/>
        <v>10</v>
      </c>
      <c r="AI40" s="40">
        <f t="shared" si="22"/>
        <v>6</v>
      </c>
      <c r="AJ40" s="3">
        <f t="shared" si="23"/>
        <v>0</v>
      </c>
      <c r="AK40" s="40">
        <f t="shared" si="24"/>
        <v>4</v>
      </c>
      <c r="AL40" s="3">
        <f t="shared" si="25"/>
        <v>12</v>
      </c>
      <c r="AM40" s="40">
        <f t="shared" si="26"/>
        <v>1498</v>
      </c>
      <c r="AN40" s="47"/>
      <c r="AO40" s="50"/>
    </row>
    <row r="41" spans="1:41" ht="27.75" customHeight="1">
      <c r="A41" s="56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>
        <v>161</v>
      </c>
      <c r="O41" s="3">
        <f>+N39</f>
        <v>152</v>
      </c>
      <c r="P41" s="15" t="str">
        <f>IF((COUNTBLANK(N41:N41)=1),"-",IF(N41&gt;N39,"W",IF(N41=N39,"D","L")))</f>
        <v>W</v>
      </c>
      <c r="Q41" s="14">
        <v>152</v>
      </c>
      <c r="R41" s="3">
        <f>Q42</f>
        <v>0</v>
      </c>
      <c r="S41" s="15" t="str">
        <f>IF((COUNTBLANK(Q41:Q41)=1),"-",IF(Q41&gt;Q42,"W",IF(Q41=Q42,"D","L")))</f>
        <v>W</v>
      </c>
      <c r="T41" s="14">
        <v>149</v>
      </c>
      <c r="U41" s="3">
        <f>+T43</f>
        <v>0</v>
      </c>
      <c r="V41" s="3" t="str">
        <f>IF((COUNTBLANK(T41:T41)=1),"-",IF(T41&gt;T43,"W",IF(T41=T43,"D","L")))</f>
        <v>W</v>
      </c>
      <c r="W41" s="14">
        <v>154</v>
      </c>
      <c r="X41" s="3">
        <f>+W38</f>
        <v>0</v>
      </c>
      <c r="Y41" s="15" t="str">
        <f>IF((COUNTBLANK(W41:W41)=1),"-",IF(W41&gt;W38,"W",IF(W41=W38,"D","L")))</f>
        <v>W</v>
      </c>
      <c r="Z41" s="14">
        <v>168</v>
      </c>
      <c r="AA41" s="3">
        <f>+Z40</f>
        <v>167</v>
      </c>
      <c r="AB41" s="3" t="str">
        <f>IF((COUNTBLANK(Z41:Z41)=1),"-",IF(Z41&gt;Z40,"W",IF(Z41=Z40,"D","L")))</f>
        <v>W</v>
      </c>
      <c r="AC41" s="14">
        <v>157</v>
      </c>
      <c r="AD41" s="3">
        <f>+AC39</f>
        <v>169</v>
      </c>
      <c r="AE41" s="15" t="str">
        <f>IF((COUNTBLANK(AC41:AC41)=1),"-",IF(AC41&gt;AC39,"W",IF(AC41=AC39,"D","L")))</f>
        <v>L</v>
      </c>
      <c r="AF41" s="4"/>
      <c r="AG41" s="56" t="str">
        <f t="shared" si="20"/>
        <v>A Michalski</v>
      </c>
      <c r="AH41" s="39">
        <f t="shared" si="21"/>
        <v>10</v>
      </c>
      <c r="AI41" s="40">
        <f t="shared" si="22"/>
        <v>8</v>
      </c>
      <c r="AJ41" s="3">
        <f t="shared" si="23"/>
        <v>0</v>
      </c>
      <c r="AK41" s="40">
        <f t="shared" si="24"/>
        <v>2</v>
      </c>
      <c r="AL41" s="3">
        <f t="shared" si="25"/>
        <v>16</v>
      </c>
      <c r="AM41" s="40">
        <f t="shared" si="26"/>
        <v>1549</v>
      </c>
      <c r="AN41" s="47" t="s">
        <v>60</v>
      </c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>
        <v>96</v>
      </c>
      <c r="O42" s="3">
        <f>+N40</f>
        <v>157</v>
      </c>
      <c r="P42" s="15" t="str">
        <f>IF((COUNTBLANK(N42:N42)=1),"-",IF(N42&gt;N40,"W",IF(N42=N40,"D","L")))</f>
        <v>L</v>
      </c>
      <c r="Q42" s="14"/>
      <c r="R42" s="3">
        <f>Q41</f>
        <v>152</v>
      </c>
      <c r="S42" s="15" t="str">
        <f>IF((COUNTBLANK(Q42:Q42)=1),"-",IF(Q42&gt;Q41,"W",IF(Q42=Q41,"D","L")))</f>
        <v>-</v>
      </c>
      <c r="T42" s="14"/>
      <c r="U42" s="3">
        <f>+T39</f>
        <v>158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142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5</v>
      </c>
      <c r="AI42" s="40">
        <f t="shared" si="22"/>
        <v>1</v>
      </c>
      <c r="AJ42" s="3">
        <f t="shared" si="23"/>
        <v>0</v>
      </c>
      <c r="AK42" s="40">
        <f t="shared" si="24"/>
        <v>4</v>
      </c>
      <c r="AL42" s="3">
        <f t="shared" si="25"/>
        <v>2</v>
      </c>
      <c r="AM42" s="40">
        <f t="shared" si="26"/>
        <v>577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141</v>
      </c>
      <c r="P43" s="15" t="str">
        <f>IF((COUNTBLANK(N43:N43)=1),"-",IF(N43&gt;N38,"W",IF(N43=N38,"D","L")))</f>
        <v>-</v>
      </c>
      <c r="Q43" s="14"/>
      <c r="R43" s="3">
        <f>Q40</f>
        <v>147</v>
      </c>
      <c r="S43" s="15" t="str">
        <f>IF((COUNTBLANK(Q43:Q43)=1),"-",IF(Q43&gt;Q40,"W",IF(Q43=Q40,"D","L")))</f>
        <v>-</v>
      </c>
      <c r="T43" s="14"/>
      <c r="U43" s="3">
        <f>+T41</f>
        <v>149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165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54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1">
        <v>43387</v>
      </c>
      <c r="D47" s="62"/>
      <c r="E47" s="25" t="s">
        <v>6</v>
      </c>
      <c r="F47" s="61">
        <v>43401</v>
      </c>
      <c r="G47" s="62"/>
      <c r="H47" s="25" t="s">
        <v>7</v>
      </c>
      <c r="I47" s="61">
        <v>43415</v>
      </c>
      <c r="J47" s="62"/>
      <c r="K47" s="25" t="s">
        <v>15</v>
      </c>
      <c r="L47" s="61">
        <v>43429</v>
      </c>
      <c r="M47" s="62"/>
      <c r="N47" s="25" t="s">
        <v>8</v>
      </c>
      <c r="O47" s="61">
        <v>43443</v>
      </c>
      <c r="P47" s="62"/>
      <c r="Q47" s="25" t="s">
        <v>9</v>
      </c>
      <c r="R47" s="61">
        <v>43457</v>
      </c>
      <c r="S47" s="62"/>
      <c r="T47" s="25" t="s">
        <v>10</v>
      </c>
      <c r="U47" s="61">
        <v>43471</v>
      </c>
      <c r="V47" s="62"/>
      <c r="W47" s="25" t="s">
        <v>11</v>
      </c>
      <c r="X47" s="61">
        <v>43485</v>
      </c>
      <c r="Y47" s="62"/>
      <c r="Z47" s="25" t="s">
        <v>12</v>
      </c>
      <c r="AA47" s="61">
        <v>43499</v>
      </c>
      <c r="AB47" s="62"/>
      <c r="AC47" s="26" t="s">
        <v>13</v>
      </c>
      <c r="AD47" s="61">
        <v>43513</v>
      </c>
      <c r="AE47" s="62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>
        <v>144</v>
      </c>
      <c r="O49" s="6">
        <f>+N54</f>
        <v>0</v>
      </c>
      <c r="P49" s="8" t="str">
        <f>IF((COUNTBLANK(N49:N49)=1),"-",IF(N49&gt;N54,"W",IF(N49=N54,"D","L")))</f>
        <v>W</v>
      </c>
      <c r="Q49" s="14">
        <v>132</v>
      </c>
      <c r="R49" s="6">
        <f>Q50</f>
        <v>145</v>
      </c>
      <c r="S49" s="8" t="str">
        <f>IF((COUNTBLANK(Q49:Q49)=1),"-",IF(Q49&gt;Q50,"W",IF(Q49=Q50,"D","L")))</f>
        <v>L</v>
      </c>
      <c r="T49" s="14">
        <v>98</v>
      </c>
      <c r="U49" s="6">
        <f>+T51</f>
        <v>130</v>
      </c>
      <c r="V49" s="6" t="str">
        <f>IF((COUNTBLANK(T49:T49)=1),"-",IF(T49&gt;T51,"W",IF(T49=T51,"D","L")))</f>
        <v>L</v>
      </c>
      <c r="W49" s="14">
        <v>132</v>
      </c>
      <c r="X49" s="6">
        <f>+W52</f>
        <v>131</v>
      </c>
      <c r="Y49" s="8" t="str">
        <f>IF((COUNTBLANK(W49:W49)=1),"-",IF(W49&gt;W52,"W",IF(W49=W52,"D","L")))</f>
        <v>W</v>
      </c>
      <c r="Z49" s="14">
        <v>136</v>
      </c>
      <c r="AA49" s="6">
        <f>+Z53</f>
        <v>119</v>
      </c>
      <c r="AB49" s="6" t="str">
        <f>IF((COUNTBLANK(Z49:Z49)=1),"-",IF(Z49&gt;Z53,"W",IF(Z49=Z53,"D","L")))</f>
        <v>W</v>
      </c>
      <c r="AC49" s="14">
        <v>143</v>
      </c>
      <c r="AD49" s="6">
        <f>+AC54</f>
        <v>0</v>
      </c>
      <c r="AE49" s="8" t="str">
        <f>IF((COUNTBLANK(AC49:AC49)=1),"-",IF(AC49&gt;AC54,"W",IF(AC49=AC54,"D","L")))</f>
        <v>W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10</v>
      </c>
      <c r="AI49" s="40">
        <f aca="true" t="shared" si="29" ref="AI49:AI54">COUNTIF(A49:AE49,"W")</f>
        <v>5</v>
      </c>
      <c r="AJ49" s="3">
        <f aca="true" t="shared" si="30" ref="AJ49:AJ54">COUNTIF(B49:AE49,"D")</f>
        <v>0</v>
      </c>
      <c r="AK49" s="40">
        <f aca="true" t="shared" si="31" ref="AK49:AK54">COUNTIF(A49:AE49,"L")</f>
        <v>5</v>
      </c>
      <c r="AL49" s="3">
        <f aca="true" t="shared" si="32" ref="AL49:AL54">AI49*2+AJ49</f>
        <v>10</v>
      </c>
      <c r="AM49" s="40">
        <f aca="true" t="shared" si="33" ref="AM49:AM54">SUM(B49,E49,H49,K49,N49,Q49,T49,W49,Z49,AC49)</f>
        <v>1255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>
        <v>150</v>
      </c>
      <c r="O50" s="3">
        <f>+N52</f>
        <v>135</v>
      </c>
      <c r="P50" s="15" t="str">
        <f>IF((COUNTBLANK(N50:N50)=1),"-",IF(N50&gt;N52,"W",IF(N50=N52,"D","L")))</f>
        <v>W</v>
      </c>
      <c r="Q50" s="14">
        <v>145</v>
      </c>
      <c r="R50" s="3">
        <f>Q49</f>
        <v>132</v>
      </c>
      <c r="S50" s="15" t="str">
        <f>IF((COUNTBLANK(Q50:Q50)=1),"-",IF(Q50&gt;Q49,"W",IF(Q50=Q49,"D","L")))</f>
        <v>W</v>
      </c>
      <c r="T50" s="14">
        <v>131</v>
      </c>
      <c r="U50" s="3">
        <f>+T53</f>
        <v>119</v>
      </c>
      <c r="V50" s="3" t="str">
        <f>IF((COUNTBLANK(T50:T50)=1),"-",IF(T50&gt;T53,"W",IF(T50=T53,"D","L")))</f>
        <v>W</v>
      </c>
      <c r="W50" s="14">
        <v>149</v>
      </c>
      <c r="X50" s="3">
        <f>+W51</f>
        <v>131</v>
      </c>
      <c r="Y50" s="15" t="str">
        <f>IF((COUNTBLANK(W50:W50)=1),"-",IF(W50&gt;W51,"W",IF(W50=W51,"D","L")))</f>
        <v>W</v>
      </c>
      <c r="Z50" s="14">
        <v>151</v>
      </c>
      <c r="AA50" s="3">
        <f>+Z54</f>
        <v>0</v>
      </c>
      <c r="AB50" s="3" t="str">
        <f>IF((COUNTBLANK(Z50:Z50)=1),"-",IF(Z50&gt;Z54,"W",IF(Z50=Z54,"D","L")))</f>
        <v>W</v>
      </c>
      <c r="AC50" s="14">
        <v>122</v>
      </c>
      <c r="AD50" s="3">
        <f>+AC52</f>
        <v>165</v>
      </c>
      <c r="AE50" s="15" t="str">
        <f>IF((COUNTBLANK(AC50:AC50)=1),"-",IF(AC50&gt;AC52,"W",IF(AC50=AC52,"D","L")))</f>
        <v>L</v>
      </c>
      <c r="AF50" s="4"/>
      <c r="AG50" s="38" t="str">
        <f t="shared" si="27"/>
        <v>P Muff</v>
      </c>
      <c r="AH50" s="39">
        <f t="shared" si="28"/>
        <v>10</v>
      </c>
      <c r="AI50" s="40">
        <f t="shared" si="29"/>
        <v>9</v>
      </c>
      <c r="AJ50" s="3">
        <f t="shared" si="30"/>
        <v>0</v>
      </c>
      <c r="AK50" s="40">
        <f t="shared" si="31"/>
        <v>1</v>
      </c>
      <c r="AL50" s="3">
        <f t="shared" si="32"/>
        <v>18</v>
      </c>
      <c r="AM50" s="40">
        <f t="shared" si="33"/>
        <v>1404</v>
      </c>
      <c r="AN50" s="47" t="s">
        <v>60</v>
      </c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>
        <v>151</v>
      </c>
      <c r="O51" s="3">
        <f>+N53</f>
        <v>101</v>
      </c>
      <c r="P51" s="15" t="str">
        <f>IF((COUNTBLANK(N51:N51)=1),"-",IF(N51&gt;N53,"W",IF(N51=N53,"D","L")))</f>
        <v>W</v>
      </c>
      <c r="Q51" s="14">
        <v>140</v>
      </c>
      <c r="R51" s="3">
        <f>Q54</f>
        <v>0</v>
      </c>
      <c r="S51" s="15" t="str">
        <f>IF((COUNTBLANK(Q51:Q51)=1),"-",IF(Q51&gt;Q54,"W",IF(Q51=Q54,"D","L")))</f>
        <v>W</v>
      </c>
      <c r="T51" s="14">
        <v>130</v>
      </c>
      <c r="U51" s="3">
        <f>+T49</f>
        <v>98</v>
      </c>
      <c r="V51" s="3" t="str">
        <f>IF((COUNTBLANK(T51:T51)=1),"-",IF(T51&gt;T49,"W",IF(T51=T49,"D","L")))</f>
        <v>W</v>
      </c>
      <c r="W51" s="14">
        <v>131</v>
      </c>
      <c r="X51" s="3">
        <f>+W50</f>
        <v>149</v>
      </c>
      <c r="Y51" s="15" t="str">
        <f>IF((COUNTBLANK(W51:W51)=1),"-",IF(W51&gt;W50,"W",IF(W51=W50,"D","L")))</f>
        <v>L</v>
      </c>
      <c r="Z51" s="14">
        <v>143</v>
      </c>
      <c r="AA51" s="3">
        <f>+Z52</f>
        <v>138</v>
      </c>
      <c r="AB51" s="3" t="str">
        <f>IF((COUNTBLANK(Z51:Z51)=1),"-",IF(Z51&gt;Z52,"W",IF(Z51=Z52,"D","L")))</f>
        <v>W</v>
      </c>
      <c r="AC51" s="14">
        <v>143</v>
      </c>
      <c r="AD51" s="3">
        <f>+AC53</f>
        <v>118</v>
      </c>
      <c r="AE51" s="15" t="str">
        <f>IF((COUNTBLANK(AC51:AC51)=1),"-",IF(AC51&gt;AC53,"W",IF(AC51=AC53,"D","L")))</f>
        <v>W</v>
      </c>
      <c r="AF51" s="4"/>
      <c r="AG51" s="38" t="str">
        <f t="shared" si="27"/>
        <v>M Rudd</v>
      </c>
      <c r="AH51" s="39">
        <f t="shared" si="28"/>
        <v>10</v>
      </c>
      <c r="AI51" s="40">
        <f t="shared" si="29"/>
        <v>7</v>
      </c>
      <c r="AJ51" s="3">
        <f t="shared" si="30"/>
        <v>0</v>
      </c>
      <c r="AK51" s="40">
        <f t="shared" si="31"/>
        <v>3</v>
      </c>
      <c r="AL51" s="3">
        <f t="shared" si="32"/>
        <v>14</v>
      </c>
      <c r="AM51" s="40">
        <f t="shared" si="33"/>
        <v>1380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>
        <v>135</v>
      </c>
      <c r="O52" s="3">
        <f>+N50</f>
        <v>150</v>
      </c>
      <c r="P52" s="15" t="str">
        <f>IF((COUNTBLANK(N52:N52)=1),"-",IF(N52&gt;N50,"W",IF(N52=N50,"D","L")))</f>
        <v>L</v>
      </c>
      <c r="Q52" s="14">
        <v>134</v>
      </c>
      <c r="R52" s="3">
        <f>Q53</f>
        <v>103</v>
      </c>
      <c r="S52" s="15" t="str">
        <f>IF((COUNTBLANK(Q52:Q52)=1),"-",IF(Q52&gt;Q53,"W",IF(Q52=Q53,"D","L")))</f>
        <v>W</v>
      </c>
      <c r="T52" s="14">
        <v>132</v>
      </c>
      <c r="U52" s="3">
        <f>+T54</f>
        <v>0</v>
      </c>
      <c r="V52" s="3" t="str">
        <f>IF((COUNTBLANK(T52:T52)=1),"-",IF(T52&gt;T54,"W",IF(T52=T54,"D","L")))</f>
        <v>W</v>
      </c>
      <c r="W52" s="14">
        <v>131</v>
      </c>
      <c r="X52" s="3">
        <f>+W49</f>
        <v>132</v>
      </c>
      <c r="Y52" s="15" t="str">
        <f>IF((COUNTBLANK(W52:W52)=1),"-",IF(W52&gt;W49,"W",IF(W52=W49,"D","L")))</f>
        <v>L</v>
      </c>
      <c r="Z52" s="14">
        <v>138</v>
      </c>
      <c r="AA52" s="3">
        <f>+Z51</f>
        <v>143</v>
      </c>
      <c r="AB52" s="3" t="str">
        <f>IF((COUNTBLANK(Z52:Z52)=1),"-",IF(Z52&gt;Z51,"W",IF(Z52=Z51,"D","L")))</f>
        <v>L</v>
      </c>
      <c r="AC52" s="14">
        <v>165</v>
      </c>
      <c r="AD52" s="3">
        <f>+AC50</f>
        <v>122</v>
      </c>
      <c r="AE52" s="15" t="str">
        <f>IF((COUNTBLANK(AC52:AC52)=1),"-",IF(AC52&gt;AC50,"W",IF(AC52=AC50,"D","L")))</f>
        <v>W</v>
      </c>
      <c r="AF52" s="4"/>
      <c r="AG52" s="38" t="str">
        <f t="shared" si="27"/>
        <v>J Billany</v>
      </c>
      <c r="AH52" s="39">
        <f t="shared" si="28"/>
        <v>10</v>
      </c>
      <c r="AI52" s="40">
        <f t="shared" si="29"/>
        <v>6</v>
      </c>
      <c r="AJ52" s="3">
        <f t="shared" si="30"/>
        <v>0</v>
      </c>
      <c r="AK52" s="40">
        <f t="shared" si="31"/>
        <v>4</v>
      </c>
      <c r="AL52" s="3">
        <f t="shared" si="32"/>
        <v>12</v>
      </c>
      <c r="AM52" s="40">
        <f t="shared" si="33"/>
        <v>1361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>
        <v>101</v>
      </c>
      <c r="O53" s="3">
        <f>+N51</f>
        <v>151</v>
      </c>
      <c r="P53" s="15" t="str">
        <f>IF((COUNTBLANK(N53:N53)=1),"-",IF(N53&gt;N51,"W",IF(N53=N51,"D","L")))</f>
        <v>L</v>
      </c>
      <c r="Q53" s="14">
        <v>103</v>
      </c>
      <c r="R53" s="3">
        <f>Q52</f>
        <v>134</v>
      </c>
      <c r="S53" s="15" t="str">
        <f>IF((COUNTBLANK(Q53:Q53)=1),"-",IF(Q53&gt;Q52,"W",IF(Q53=Q52,"D","L")))</f>
        <v>L</v>
      </c>
      <c r="T53" s="14">
        <v>119</v>
      </c>
      <c r="U53" s="3">
        <f>+T50</f>
        <v>131</v>
      </c>
      <c r="V53" s="3" t="str">
        <f>IF((COUNTBLANK(T53:T53)=1),"-",IF(T53&gt;T50,"W",IF(T53=T50,"D","L")))</f>
        <v>L</v>
      </c>
      <c r="W53" s="14">
        <v>117</v>
      </c>
      <c r="X53" s="3">
        <f>+W54</f>
        <v>0</v>
      </c>
      <c r="Y53" s="15" t="str">
        <f>IF((COUNTBLANK(W53:W53)=1),"-",IF(W53&gt;W54,"W",IF(W53=W54,"D","L")))</f>
        <v>W</v>
      </c>
      <c r="Z53" s="14">
        <v>119</v>
      </c>
      <c r="AA53" s="3">
        <f>+Z49</f>
        <v>136</v>
      </c>
      <c r="AB53" s="3" t="str">
        <f>IF((COUNTBLANK(Z53:Z53)=1),"-",IF(Z53&gt;Z49,"W",IF(Z53=Z49,"D","L")))</f>
        <v>L</v>
      </c>
      <c r="AC53" s="14">
        <v>118</v>
      </c>
      <c r="AD53" s="3">
        <f>+AC51</f>
        <v>143</v>
      </c>
      <c r="AE53" s="15" t="str">
        <f>IF((COUNTBLANK(AC53:AC53)=1),"-",IF(AC53&gt;AC51,"W",IF(AC53=AC51,"D","L")))</f>
        <v>L</v>
      </c>
      <c r="AF53" s="4"/>
      <c r="AG53" s="38" t="str">
        <f t="shared" si="27"/>
        <v>C R South</v>
      </c>
      <c r="AH53" s="39">
        <f t="shared" si="28"/>
        <v>10</v>
      </c>
      <c r="AI53" s="40">
        <f t="shared" si="29"/>
        <v>3</v>
      </c>
      <c r="AJ53" s="3">
        <f t="shared" si="30"/>
        <v>0</v>
      </c>
      <c r="AK53" s="40">
        <f t="shared" si="31"/>
        <v>7</v>
      </c>
      <c r="AL53" s="3">
        <f t="shared" si="32"/>
        <v>6</v>
      </c>
      <c r="AM53" s="40">
        <f t="shared" si="33"/>
        <v>1126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144</v>
      </c>
      <c r="P54" s="15" t="str">
        <f>IF((COUNTBLANK(N54:N54)=1),"-",IF(N54&gt;N49,"W",IF(N54=N49,"D","L")))</f>
        <v>-</v>
      </c>
      <c r="Q54" s="14"/>
      <c r="R54" s="3">
        <f>Q51</f>
        <v>140</v>
      </c>
      <c r="S54" s="15" t="str">
        <f>IF((COUNTBLANK(Q54:Q54)=1),"-",IF(Q54&gt;Q51,"W",IF(Q54=Q51,"D","L")))</f>
        <v>-</v>
      </c>
      <c r="T54" s="14"/>
      <c r="U54" s="3">
        <f>+T52</f>
        <v>132</v>
      </c>
      <c r="V54" s="3" t="str">
        <f>IF((COUNTBLANK(T54:T54)=1),"-",IF(T54&gt;T52,"W",IF(T54=T52,"D","L")))</f>
        <v>-</v>
      </c>
      <c r="W54" s="14"/>
      <c r="X54" s="3">
        <f>+W53</f>
        <v>117</v>
      </c>
      <c r="Y54" s="15" t="str">
        <f>IF((COUNTBLANK(W54:W54)=1),"-",IF(W54&gt;W53,"W",IF(W54=W53,"D","L")))</f>
        <v>-</v>
      </c>
      <c r="Z54" s="14"/>
      <c r="AA54" s="3">
        <f>+Z50</f>
        <v>151</v>
      </c>
      <c r="AB54" s="3" t="str">
        <f>IF((COUNTBLANK(Z54:Z54)=1),"-",IF(Z54&gt;Z50,"W",IF(Z54=Z50,"D","L")))</f>
        <v>-</v>
      </c>
      <c r="AC54" s="14"/>
      <c r="AD54" s="3">
        <f>+AC49</f>
        <v>143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60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2023-03-05T13:57:14Z</dcterms:modified>
  <cp:category/>
  <cp:version/>
  <cp:contentType/>
  <cp:contentStatus/>
</cp:coreProperties>
</file>