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520" windowWidth="32740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<sst xmlns="http://schemas.openxmlformats.org/spreadsheetml/2006/main" count="571" uniqueCount="82">
  <si>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</si>
  <si>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</si>
  <si>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</si>
  <si>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</si>
  <si>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</si>
  <si>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</si>
  <si>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</si>
  <si>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</si>
  <si>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</si>
  <si>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</si>
  <si>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</si>
  <si>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</si>
  <si>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</si>
  <si>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</si>
  <si>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</si>
  <si>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</si>
  <si>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</si>
  <si>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</si>
  <si>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</si>
  <si>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</si>
  <si>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</si>
  <si>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</si>
  <si>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</si>
  <si>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</si>
  <si>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</si>
  <si>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</si>
  <si>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</si>
  <si>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</si>
  <si>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</si>
  <si>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</si>
  <si>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</si>
  <si>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</si>
  <si>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</si>
  <si>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</si>
  <si>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</si>
  <si>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</si>
  <si>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</si>
  <si>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</si>
  <si>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</si>
  <si>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</si>
  <si>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</si>
  <si>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</si>
  <si>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</si>
  <si>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</si>
  <si>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</si>
  <si>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</si>
  <si>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</si>
  <si>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</si>
  <si>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</si>
  <si>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</si>
  <si>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</si>
  <si>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W Bradnum</t>
  </si>
  <si>
    <t>A Michalski</t>
  </si>
  <si>
    <t>J Oddy</t>
  </si>
  <si>
    <t>P Secker</t>
  </si>
  <si>
    <t>J Needham</t>
  </si>
  <si>
    <t>R Wilkinson</t>
  </si>
  <si>
    <t>J Nell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</si>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</sst>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44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H91" sqref="H9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61">
        <v>43387</v>
      </c>
      <c r="D3" s="62"/>
      <c r="E3" s="48" t="s">
        <v>17</v>
      </c>
      <c r="F3" s="61">
        <v>43401</v>
      </c>
      <c r="G3" s="62"/>
      <c r="H3" s="48" t="s">
        <v>18</v>
      </c>
      <c r="I3" s="61">
        <v>43415</v>
      </c>
      <c r="J3" s="62"/>
      <c r="K3" s="48" t="s">
        <v>28</v>
      </c>
      <c r="L3" s="61">
        <v>43429</v>
      </c>
      <c r="M3" s="62"/>
      <c r="N3" s="48" t="s">
        <v>19</v>
      </c>
      <c r="O3" s="61">
        <v>43443</v>
      </c>
      <c r="P3" s="62"/>
      <c r="Q3" s="48" t="s">
        <v>20</v>
      </c>
      <c r="R3" s="61">
        <v>43457</v>
      </c>
      <c r="S3" s="62"/>
      <c r="T3" s="48" t="s">
        <v>21</v>
      </c>
      <c r="U3" s="61">
        <v>43471</v>
      </c>
      <c r="V3" s="62"/>
      <c r="W3" s="48" t="s">
        <v>22</v>
      </c>
      <c r="X3" s="61">
        <v>43485</v>
      </c>
      <c r="Y3" s="62"/>
      <c r="Z3" s="48" t="s">
        <v>23</v>
      </c>
      <c r="AA3" s="61">
        <v>43499</v>
      </c>
      <c r="AB3" s="62"/>
      <c r="AC3" s="49" t="s">
        <v>24</v>
      </c>
      <c r="AD3" s="61">
        <v>43513</v>
      </c>
      <c r="AE3" s="6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7" t="s">
        <v>37</v>
      </c>
      <c r="B5" s="29">
        <v>297</v>
      </c>
      <c r="C5" s="5">
        <f>B6</f>
        <v>295</v>
      </c>
      <c r="D5" s="28" t="str">
        <f>IF((COUNTBLANK(B5:B5)=1),"-",IF(B5&gt;B6,"W",IF(B5=B6,"D","L")))</f>
        <v>W</v>
      </c>
      <c r="E5" s="29">
        <v>298</v>
      </c>
      <c r="F5" s="5">
        <f>+E7</f>
        <v>295</v>
      </c>
      <c r="G5" s="5" t="str">
        <f>IF((COUNTBLANK(E5:E5)=1),"-",IF(E5&gt;E7,"W",IF(E5=E7,"D","L")))</f>
        <v>W</v>
      </c>
      <c r="H5" s="29">
        <v>296</v>
      </c>
      <c r="I5" s="5">
        <f>+H8</f>
        <v>290</v>
      </c>
      <c r="J5" s="28" t="str">
        <f>IF((COUNTBLANK(H5:H5)=1),"-",IF(H5&gt;H8,"W",IF(H5=H8,"D","L")))</f>
        <v>W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3</v>
      </c>
      <c r="AI5" s="36">
        <f aca="true" t="shared" si="2" ref="AI5:AI10">COUNTIF(A5:AE5,"W")</f>
        <v>3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6</v>
      </c>
      <c r="AM5" s="36">
        <f aca="true" t="shared" si="6" ref="AM5:AM10">SUM(B5,E5,H5,K5,N5,Q5,T5,W5,Z5,AC5)</f>
        <v>891</v>
      </c>
      <c r="AN5" s="50"/>
      <c r="AO5" s="20"/>
      <c r="AY5" s="22"/>
    </row>
    <row r="6" spans="1:51" ht="21" customHeight="1">
      <c r="A6" s="58" t="s">
        <v>38</v>
      </c>
      <c r="B6" s="29">
        <v>295</v>
      </c>
      <c r="C6" s="19">
        <f>B5</f>
        <v>297</v>
      </c>
      <c r="D6" s="25" t="str">
        <f>IF((COUNTBLANK(B6:B6)=1),"-",IF(B6&gt;B5,"W",IF(B6=B5,"D","L")))</f>
        <v>L</v>
      </c>
      <c r="E6" s="29">
        <v>297</v>
      </c>
      <c r="F6" s="19">
        <f>+E9</f>
        <v>291</v>
      </c>
      <c r="G6" s="19" t="str">
        <f>IF((COUNTBLANK(E6:E6)=1),"-",IF(E6&gt;E9,"W",IF(E6=E9,"D","L")))</f>
        <v>W</v>
      </c>
      <c r="H6" s="29">
        <v>290</v>
      </c>
      <c r="I6" s="19">
        <f>+H7</f>
        <v>296</v>
      </c>
      <c r="J6" s="25" t="str">
        <f>IF((COUNTBLANK(H6:H6)=1),"-",IF(H6&gt;H7,"W",IF(H6=H7,"D","L")))</f>
        <v>L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6" t="str">
        <f t="shared" si="0"/>
        <v>L Wilkinson</v>
      </c>
      <c r="AH6" s="33">
        <f t="shared" si="1"/>
        <v>3</v>
      </c>
      <c r="AI6" s="36">
        <f t="shared" si="2"/>
        <v>1</v>
      </c>
      <c r="AJ6" s="19">
        <f t="shared" si="3"/>
        <v>0</v>
      </c>
      <c r="AK6" s="36">
        <f t="shared" si="4"/>
        <v>2</v>
      </c>
      <c r="AL6" s="19">
        <f t="shared" si="5"/>
        <v>2</v>
      </c>
      <c r="AM6" s="36">
        <f t="shared" si="6"/>
        <v>882</v>
      </c>
      <c r="AN6" s="50"/>
      <c r="AO6" s="20"/>
      <c r="AY6" s="22"/>
    </row>
    <row r="7" spans="1:51" ht="21" customHeight="1">
      <c r="A7" s="59" t="s">
        <v>39</v>
      </c>
      <c r="B7" s="29">
        <v>298</v>
      </c>
      <c r="C7" s="19">
        <f>B10</f>
        <v>287</v>
      </c>
      <c r="D7" s="25" t="str">
        <f>IF((COUNTBLANK(B7:B7)=1),"-",IF(B7&gt;B10,"W",IF(B7=B10,"D","L")))</f>
        <v>W</v>
      </c>
      <c r="E7" s="29">
        <v>295</v>
      </c>
      <c r="F7" s="19">
        <f>+E5</f>
        <v>298</v>
      </c>
      <c r="G7" s="19" t="str">
        <f>IF((COUNTBLANK(E7:E7)=1),"-",IF(E7&gt;E5,"W",IF(E7=E5,"D","L")))</f>
        <v>L</v>
      </c>
      <c r="H7" s="29">
        <v>296</v>
      </c>
      <c r="I7" s="19">
        <f>+H6</f>
        <v>290</v>
      </c>
      <c r="J7" s="25" t="str">
        <f>IF((COUNTBLANK(H7:H7)=1),"-",IF(H7&gt;H6,"W",IF(H7=H6,"D","L")))</f>
        <v>W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A Moseley</v>
      </c>
      <c r="AH7" s="33">
        <f t="shared" si="1"/>
        <v>3</v>
      </c>
      <c r="AI7" s="36">
        <f t="shared" si="2"/>
        <v>2</v>
      </c>
      <c r="AJ7" s="19">
        <f t="shared" si="3"/>
        <v>0</v>
      </c>
      <c r="AK7" s="36">
        <f t="shared" si="4"/>
        <v>1</v>
      </c>
      <c r="AL7" s="19">
        <f t="shared" si="5"/>
        <v>4</v>
      </c>
      <c r="AM7" s="36">
        <f t="shared" si="6"/>
        <v>889</v>
      </c>
      <c r="AN7" s="50"/>
      <c r="AO7" s="20"/>
      <c r="AY7" s="22"/>
    </row>
    <row r="8" spans="1:51" ht="21" customHeight="1">
      <c r="A8" s="58" t="s">
        <v>40</v>
      </c>
      <c r="B8" s="29">
        <v>290</v>
      </c>
      <c r="C8" s="19">
        <f>B9</f>
        <v>291</v>
      </c>
      <c r="D8" s="25" t="str">
        <f>IF((COUNTBLANK(B8:B8)=1),"-",IF(B8&gt;B9,"W",IF(B8=B9,"D","L")))</f>
        <v>L</v>
      </c>
      <c r="E8" s="29">
        <v>292</v>
      </c>
      <c r="F8" s="19">
        <f>+E10</f>
        <v>291</v>
      </c>
      <c r="G8" s="19" t="str">
        <f>IF((COUNTBLANK(E8:E8)=1),"-",IF(E8&gt;E10,"W",IF(E8=E10,"D","L")))</f>
        <v>W</v>
      </c>
      <c r="H8" s="29">
        <v>290</v>
      </c>
      <c r="I8" s="19">
        <f>+H5</f>
        <v>296</v>
      </c>
      <c r="J8" s="25" t="str">
        <f>IF((COUNTBLANK(H8:H8)=1),"-",IF(H8&gt;H5,"W",IF(H8=H5,"D","L")))</f>
        <v>L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M Warriner</v>
      </c>
      <c r="AH8" s="33">
        <f t="shared" si="1"/>
        <v>3</v>
      </c>
      <c r="AI8" s="36">
        <f t="shared" si="2"/>
        <v>1</v>
      </c>
      <c r="AJ8" s="19">
        <f t="shared" si="3"/>
        <v>0</v>
      </c>
      <c r="AK8" s="36">
        <f t="shared" si="4"/>
        <v>2</v>
      </c>
      <c r="AL8" s="19">
        <f t="shared" si="5"/>
        <v>2</v>
      </c>
      <c r="AM8" s="36">
        <f t="shared" si="6"/>
        <v>872</v>
      </c>
      <c r="AN8" s="50"/>
      <c r="AO8" s="20"/>
      <c r="AY8" s="22"/>
    </row>
    <row r="9" spans="1:51" ht="21" customHeight="1">
      <c r="A9" s="60" t="s">
        <v>41</v>
      </c>
      <c r="B9" s="29">
        <v>291</v>
      </c>
      <c r="C9" s="19">
        <f>B8</f>
        <v>290</v>
      </c>
      <c r="D9" s="25" t="str">
        <f>IF((COUNTBLANK(B9:B9)=1),"-",IF(B9&gt;B8,"W",IF(B9=B8,"D","L")))</f>
        <v>W</v>
      </c>
      <c r="E9" s="29">
        <v>291</v>
      </c>
      <c r="F9" s="19">
        <f>+E6</f>
        <v>297</v>
      </c>
      <c r="G9" s="19" t="str">
        <f>IF((COUNTBLANK(E9:E9)=1),"-",IF(E9&gt;E6,"W",IF(E9=E6,"D","L")))</f>
        <v>L</v>
      </c>
      <c r="H9" s="29">
        <v>289</v>
      </c>
      <c r="I9" s="19">
        <f>+H10</f>
        <v>286</v>
      </c>
      <c r="J9" s="25" t="str">
        <f>IF((COUNTBLANK(H9:H9)=1),"-",IF(H9&gt;H10,"W",IF(H9=H10,"D","L")))</f>
        <v>W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 </v>
      </c>
      <c r="AH9" s="33">
        <f t="shared" si="1"/>
        <v>3</v>
      </c>
      <c r="AI9" s="36">
        <f t="shared" si="2"/>
        <v>2</v>
      </c>
      <c r="AJ9" s="19">
        <f t="shared" si="3"/>
        <v>0</v>
      </c>
      <c r="AK9" s="36">
        <f t="shared" si="4"/>
        <v>1</v>
      </c>
      <c r="AL9" s="19">
        <f t="shared" si="5"/>
        <v>4</v>
      </c>
      <c r="AM9" s="36">
        <f t="shared" si="6"/>
        <v>871</v>
      </c>
      <c r="AN9" s="50"/>
      <c r="AO9" s="20"/>
      <c r="AY9" s="22"/>
    </row>
    <row r="10" spans="1:51" ht="21" customHeight="1">
      <c r="A10" s="58" t="s">
        <v>42</v>
      </c>
      <c r="B10" s="29">
        <v>287</v>
      </c>
      <c r="C10" s="19">
        <f>B7</f>
        <v>298</v>
      </c>
      <c r="D10" s="25" t="str">
        <f>IF((COUNTBLANK(B10:B10)=1),"-",IF(B10&gt;B7,"W",IF(B10=B7,"D","L")))</f>
        <v>L</v>
      </c>
      <c r="E10" s="29">
        <v>291</v>
      </c>
      <c r="F10" s="19">
        <f>+E8</f>
        <v>292</v>
      </c>
      <c r="G10" s="19" t="str">
        <f>IF((COUNTBLANK(E10:E10)=1),"-",IF(E10&gt;E8,"W",IF(E10=E8,"D","L")))</f>
        <v>L</v>
      </c>
      <c r="H10" s="29">
        <v>286</v>
      </c>
      <c r="I10" s="19">
        <f>+H9</f>
        <v>289</v>
      </c>
      <c r="J10" s="25" t="str">
        <f>IF((COUNTBLANK(H10:H10)=1),"-",IF(H10&gt;H9,"W",IF(H10=H9,"D","L")))</f>
        <v>L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M Millns</v>
      </c>
      <c r="AH10" s="33">
        <f t="shared" si="1"/>
        <v>3</v>
      </c>
      <c r="AI10" s="36">
        <f t="shared" si="2"/>
        <v>0</v>
      </c>
      <c r="AJ10" s="19">
        <f t="shared" si="3"/>
        <v>0</v>
      </c>
      <c r="AK10" s="36">
        <f t="shared" si="4"/>
        <v>3</v>
      </c>
      <c r="AL10" s="19">
        <f t="shared" si="5"/>
        <v>0</v>
      </c>
      <c r="AM10" s="36">
        <f t="shared" si="6"/>
        <v>864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61">
        <v>43387</v>
      </c>
      <c r="D13" s="62"/>
      <c r="E13" s="48" t="s">
        <v>17</v>
      </c>
      <c r="F13" s="61">
        <v>43401</v>
      </c>
      <c r="G13" s="62"/>
      <c r="H13" s="48" t="s">
        <v>18</v>
      </c>
      <c r="I13" s="61">
        <v>43415</v>
      </c>
      <c r="J13" s="62"/>
      <c r="K13" s="48" t="s">
        <v>28</v>
      </c>
      <c r="L13" s="61">
        <v>43429</v>
      </c>
      <c r="M13" s="62"/>
      <c r="N13" s="48" t="s">
        <v>19</v>
      </c>
      <c r="O13" s="61">
        <v>43443</v>
      </c>
      <c r="P13" s="62"/>
      <c r="Q13" s="48" t="s">
        <v>20</v>
      </c>
      <c r="R13" s="61">
        <v>43457</v>
      </c>
      <c r="S13" s="62"/>
      <c r="T13" s="48" t="s">
        <v>21</v>
      </c>
      <c r="U13" s="61">
        <v>43471</v>
      </c>
      <c r="V13" s="62"/>
      <c r="W13" s="48" t="s">
        <v>22</v>
      </c>
      <c r="X13" s="61">
        <v>43485</v>
      </c>
      <c r="Y13" s="62"/>
      <c r="Z13" s="48" t="s">
        <v>23</v>
      </c>
      <c r="AA13" s="61">
        <v>43499</v>
      </c>
      <c r="AB13" s="62"/>
      <c r="AC13" s="49" t="s">
        <v>24</v>
      </c>
      <c r="AD13" s="61">
        <v>43513</v>
      </c>
      <c r="AE13" s="6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8" t="s">
        <v>43</v>
      </c>
      <c r="B15" s="29">
        <v>297</v>
      </c>
      <c r="C15" s="5">
        <f>B16</f>
        <v>293</v>
      </c>
      <c r="D15" s="28" t="str">
        <f>IF((COUNTBLANK(B15:B15)=1),"-",IF(B15&gt;B16,"W",IF(B15=B16,"D","L")))</f>
        <v>W</v>
      </c>
      <c r="E15" s="29">
        <v>297</v>
      </c>
      <c r="F15" s="5">
        <f>+E17</f>
        <v>287</v>
      </c>
      <c r="G15" s="5" t="str">
        <f>IF((COUNTBLANK(E15:E15)=1),"-",IF(E15&gt;E17,"W",IF(E15=E17,"D","L")))</f>
        <v>W</v>
      </c>
      <c r="H15" s="29">
        <v>296</v>
      </c>
      <c r="I15" s="5">
        <f>+H18</f>
        <v>290</v>
      </c>
      <c r="J15" s="28" t="str">
        <f>IF((COUNTBLANK(H15:H15)=1),"-",IF(H15&gt;H18,"W",IF(H15=H18,"D","L")))</f>
        <v>W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3</v>
      </c>
      <c r="AI15" s="36">
        <f aca="true" t="shared" si="9" ref="AI15:AI20">COUNTIF(A15:AE15,"W")</f>
        <v>3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6</v>
      </c>
      <c r="AM15" s="36">
        <f aca="true" t="shared" si="13" ref="AM15:AM20">SUM(B15,E15,H15,K15,N15,Q15,T15,W15,Z15,AC15)</f>
        <v>890</v>
      </c>
      <c r="AN15" s="51"/>
      <c r="AO15" s="20"/>
      <c r="AY15" s="22"/>
    </row>
    <row r="16" spans="1:51" ht="21" customHeight="1">
      <c r="A16" s="58" t="s">
        <v>44</v>
      </c>
      <c r="B16" s="29">
        <v>293</v>
      </c>
      <c r="C16" s="19">
        <f>B15</f>
        <v>297</v>
      </c>
      <c r="D16" s="25" t="str">
        <f>IF((COUNTBLANK(B16:B16)=1),"-",IF(B16&gt;B15,"W",IF(B16=B15,"D","L")))</f>
        <v>L</v>
      </c>
      <c r="E16" s="29">
        <v>290</v>
      </c>
      <c r="F16" s="19">
        <f>+E19</f>
        <v>294</v>
      </c>
      <c r="G16" s="19" t="str">
        <f>IF((COUNTBLANK(E16:E16)=1),"-",IF(E16&gt;E19,"W",IF(E16=E19,"D","L")))</f>
        <v>L</v>
      </c>
      <c r="H16" s="29">
        <v>286</v>
      </c>
      <c r="I16" s="19">
        <f>+H17</f>
        <v>284</v>
      </c>
      <c r="J16" s="25" t="str">
        <f>IF((COUNTBLANK(H16:H16)=1),"-",IF(H16&gt;H17,"W",IF(H16=H17,"D","L")))</f>
        <v>W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M Barrott</v>
      </c>
      <c r="AH16" s="33">
        <f t="shared" si="8"/>
        <v>3</v>
      </c>
      <c r="AI16" s="36">
        <f t="shared" si="9"/>
        <v>1</v>
      </c>
      <c r="AJ16" s="19">
        <f t="shared" si="10"/>
        <v>0</v>
      </c>
      <c r="AK16" s="36">
        <f t="shared" si="11"/>
        <v>2</v>
      </c>
      <c r="AL16" s="19">
        <f t="shared" si="12"/>
        <v>2</v>
      </c>
      <c r="AM16" s="36">
        <f t="shared" si="13"/>
        <v>869</v>
      </c>
      <c r="AN16" s="50"/>
      <c r="AO16" s="20"/>
      <c r="AY16" s="22"/>
    </row>
    <row r="17" spans="1:51" ht="21" customHeight="1">
      <c r="A17" s="58" t="s">
        <v>45</v>
      </c>
      <c r="B17" s="29">
        <v>290</v>
      </c>
      <c r="C17" s="19">
        <f>B20</f>
        <v>289</v>
      </c>
      <c r="D17" s="25" t="str">
        <f>IF((COUNTBLANK(B17:B17)=1),"-",IF(B17&gt;B20,"W",IF(B17=B20,"D","L")))</f>
        <v>W</v>
      </c>
      <c r="E17" s="29">
        <v>287</v>
      </c>
      <c r="F17" s="19">
        <f>+E15</f>
        <v>297</v>
      </c>
      <c r="G17" s="19" t="str">
        <f>IF((COUNTBLANK(E17:E17)=1),"-",IF(E17&gt;E15,"W",IF(E17=E15,"D","L")))</f>
        <v>L</v>
      </c>
      <c r="H17" s="29">
        <v>284</v>
      </c>
      <c r="I17" s="19">
        <f>+H16</f>
        <v>286</v>
      </c>
      <c r="J17" s="25" t="str">
        <f>IF((COUNTBLANK(H17:H17)=1),"-",IF(H17&gt;H16,"W",IF(H17=H16,"D","L")))</f>
        <v>L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D Phillipson</v>
      </c>
      <c r="AH17" s="33">
        <f t="shared" si="8"/>
        <v>3</v>
      </c>
      <c r="AI17" s="36">
        <f t="shared" si="9"/>
        <v>1</v>
      </c>
      <c r="AJ17" s="19">
        <f t="shared" si="10"/>
        <v>0</v>
      </c>
      <c r="AK17" s="36">
        <f t="shared" si="11"/>
        <v>2</v>
      </c>
      <c r="AL17" s="19">
        <f t="shared" si="12"/>
        <v>2</v>
      </c>
      <c r="AM17" s="36">
        <f t="shared" si="13"/>
        <v>861</v>
      </c>
      <c r="AN17" s="50"/>
      <c r="AO17" s="20"/>
      <c r="AY17" s="22"/>
    </row>
    <row r="18" spans="1:51" ht="21" customHeight="1">
      <c r="A18" s="57" t="s">
        <v>46</v>
      </c>
      <c r="B18" s="29">
        <v>289</v>
      </c>
      <c r="C18" s="19">
        <f>B19</f>
        <v>284</v>
      </c>
      <c r="D18" s="25" t="str">
        <f>IF((COUNTBLANK(B18:B18)=1),"-",IF(B18&gt;B19,"W",IF(B18=B19,"D","L")))</f>
        <v>W</v>
      </c>
      <c r="E18" s="29">
        <v>287</v>
      </c>
      <c r="F18" s="19">
        <f>+E20</f>
        <v>287</v>
      </c>
      <c r="G18" s="19" t="str">
        <f>IF((COUNTBLANK(E18:E18)=1),"-",IF(E18&gt;E20,"W",IF(E18=E20,"D","L")))</f>
        <v>D</v>
      </c>
      <c r="H18" s="29">
        <v>290</v>
      </c>
      <c r="I18" s="19">
        <f>+H15</f>
        <v>296</v>
      </c>
      <c r="J18" s="25" t="str">
        <f>IF((COUNTBLANK(H18:H18)=1),"-",IF(H18&gt;H15,"W",IF(H18=H15,"D","L")))</f>
        <v>L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3</v>
      </c>
      <c r="AI18" s="36">
        <f t="shared" si="9"/>
        <v>1</v>
      </c>
      <c r="AJ18" s="19">
        <f t="shared" si="10"/>
        <v>1</v>
      </c>
      <c r="AK18" s="36">
        <f t="shared" si="11"/>
        <v>1</v>
      </c>
      <c r="AL18" s="19">
        <f t="shared" si="12"/>
        <v>3</v>
      </c>
      <c r="AM18" s="36">
        <f t="shared" si="13"/>
        <v>866</v>
      </c>
      <c r="AN18" s="50"/>
      <c r="AO18" s="20"/>
      <c r="AY18" s="22"/>
    </row>
    <row r="19" spans="1:51" ht="21" customHeight="1">
      <c r="A19" s="58" t="s">
        <v>47</v>
      </c>
      <c r="B19" s="29">
        <v>284</v>
      </c>
      <c r="C19" s="19">
        <f>B18</f>
        <v>289</v>
      </c>
      <c r="D19" s="25" t="str">
        <f>IF((COUNTBLANK(B19:B19)=1),"-",IF(B19&gt;B18,"W",IF(B19=B18,"D","L")))</f>
        <v>L</v>
      </c>
      <c r="E19" s="29">
        <v>294</v>
      </c>
      <c r="F19" s="19">
        <f>+E16</f>
        <v>290</v>
      </c>
      <c r="G19" s="19" t="str">
        <f>IF((COUNTBLANK(E19:E19)=1),"-",IF(E19&gt;E16,"W",IF(E19=E16,"D","L")))</f>
        <v>W</v>
      </c>
      <c r="H19" s="29">
        <v>288</v>
      </c>
      <c r="I19" s="19">
        <f>+H20</f>
        <v>291</v>
      </c>
      <c r="J19" s="25" t="str">
        <f>IF((COUNTBLANK(H19:H19)=1),"-",IF(H19&gt;H20,"W",IF(H19=H20,"D","L")))</f>
        <v>L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3</v>
      </c>
      <c r="AI19" s="36">
        <f t="shared" si="9"/>
        <v>1</v>
      </c>
      <c r="AJ19" s="19">
        <f t="shared" si="10"/>
        <v>0</v>
      </c>
      <c r="AK19" s="36">
        <f t="shared" si="11"/>
        <v>2</v>
      </c>
      <c r="AL19" s="19">
        <f t="shared" si="12"/>
        <v>2</v>
      </c>
      <c r="AM19" s="36">
        <f t="shared" si="13"/>
        <v>866</v>
      </c>
      <c r="AN19" s="50"/>
      <c r="AO19" s="20"/>
      <c r="AY19" s="22"/>
    </row>
    <row r="20" spans="1:51" ht="21" customHeight="1">
      <c r="A20" s="58" t="s">
        <v>48</v>
      </c>
      <c r="B20" s="29">
        <v>289</v>
      </c>
      <c r="C20" s="19">
        <f>B17</f>
        <v>290</v>
      </c>
      <c r="D20" s="25" t="str">
        <f>IF((COUNTBLANK(B20:B20)=1),"-",IF(B20&gt;B17,"W",IF(B20=B17,"D","L")))</f>
        <v>L</v>
      </c>
      <c r="E20" s="29">
        <v>287</v>
      </c>
      <c r="F20" s="19">
        <f>+E18</f>
        <v>287</v>
      </c>
      <c r="G20" s="19" t="str">
        <f>IF((COUNTBLANK(E20:E20)=1),"-",IF(E20&gt;E18,"W",IF(E20=E18,"D","L")))</f>
        <v>D</v>
      </c>
      <c r="H20" s="29">
        <v>291</v>
      </c>
      <c r="I20" s="19">
        <f>+H19</f>
        <v>288</v>
      </c>
      <c r="J20" s="25" t="str">
        <f>IF((COUNTBLANK(H20:H20)=1),"-",IF(H20&gt;H19,"W",IF(H20=H19,"D","L")))</f>
        <v>W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S Edis</v>
      </c>
      <c r="AH20" s="33">
        <f t="shared" si="8"/>
        <v>3</v>
      </c>
      <c r="AI20" s="36">
        <f t="shared" si="9"/>
        <v>1</v>
      </c>
      <c r="AJ20" s="19">
        <f t="shared" si="10"/>
        <v>1</v>
      </c>
      <c r="AK20" s="36">
        <f t="shared" si="11"/>
        <v>1</v>
      </c>
      <c r="AL20" s="19">
        <f t="shared" si="12"/>
        <v>3</v>
      </c>
      <c r="AM20" s="36">
        <f t="shared" si="13"/>
        <v>867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18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61">
        <v>43387</v>
      </c>
      <c r="D23" s="62"/>
      <c r="E23" s="48" t="s">
        <v>17</v>
      </c>
      <c r="F23" s="61">
        <v>43401</v>
      </c>
      <c r="G23" s="62"/>
      <c r="H23" s="48" t="s">
        <v>18</v>
      </c>
      <c r="I23" s="61">
        <v>43415</v>
      </c>
      <c r="J23" s="62"/>
      <c r="K23" s="48" t="s">
        <v>28</v>
      </c>
      <c r="L23" s="61">
        <v>43429</v>
      </c>
      <c r="M23" s="62"/>
      <c r="N23" s="48" t="s">
        <v>19</v>
      </c>
      <c r="O23" s="61">
        <v>43443</v>
      </c>
      <c r="P23" s="62"/>
      <c r="Q23" s="48" t="s">
        <v>20</v>
      </c>
      <c r="R23" s="61">
        <v>43457</v>
      </c>
      <c r="S23" s="62"/>
      <c r="T23" s="48" t="s">
        <v>21</v>
      </c>
      <c r="U23" s="61">
        <v>43471</v>
      </c>
      <c r="V23" s="62"/>
      <c r="W23" s="48" t="s">
        <v>22</v>
      </c>
      <c r="X23" s="61">
        <v>43485</v>
      </c>
      <c r="Y23" s="62"/>
      <c r="Z23" s="48" t="s">
        <v>23</v>
      </c>
      <c r="AA23" s="61">
        <v>43499</v>
      </c>
      <c r="AB23" s="62"/>
      <c r="AC23" s="49" t="s">
        <v>24</v>
      </c>
      <c r="AD23" s="61">
        <v>43513</v>
      </c>
      <c r="AE23" s="6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8" t="s">
        <v>49</v>
      </c>
      <c r="B25" s="29">
        <v>283</v>
      </c>
      <c r="C25" s="5">
        <f>B26</f>
        <v>291</v>
      </c>
      <c r="D25" s="28" t="str">
        <f>IF((COUNTBLANK(B25:B25)=1),"-",IF(B25&gt;B26,"W",IF(B25=B26,"D","L")))</f>
        <v>L</v>
      </c>
      <c r="E25" s="29">
        <v>287</v>
      </c>
      <c r="F25" s="5">
        <f>+E27</f>
        <v>286</v>
      </c>
      <c r="G25" s="5" t="str">
        <f>IF((COUNTBLANK(E25:E25)=1),"-",IF(E25&gt;E27,"W",IF(E25=E27,"D","L")))</f>
        <v>W</v>
      </c>
      <c r="H25" s="29">
        <v>289</v>
      </c>
      <c r="I25" s="5">
        <f>+H28</f>
        <v>269</v>
      </c>
      <c r="J25" s="28" t="str">
        <f>IF((COUNTBLANK(H25:H25)=1),"-",IF(H25&gt;H28,"W",IF(H25=H28,"D","L")))</f>
        <v>W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M Marritt</v>
      </c>
      <c r="AH25" s="33">
        <f aca="true" t="shared" si="15" ref="AH25:AH30">10-COUNTBLANK(B25:AE25)</f>
        <v>3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859</v>
      </c>
      <c r="AN25" s="50"/>
      <c r="AO25" s="20"/>
      <c r="AY25" s="22"/>
    </row>
    <row r="26" spans="1:51" ht="21" customHeight="1">
      <c r="A26" s="60" t="s">
        <v>50</v>
      </c>
      <c r="B26" s="29">
        <v>291</v>
      </c>
      <c r="C26" s="19">
        <f>B25</f>
        <v>283</v>
      </c>
      <c r="D26" s="25" t="str">
        <f>IF((COUNTBLANK(B26:B26)=1),"-",IF(B26&gt;B25,"W",IF(B26=B25,"D","L")))</f>
        <v>W</v>
      </c>
      <c r="E26" s="29">
        <v>287</v>
      </c>
      <c r="F26" s="19">
        <f>+E29</f>
        <v>289</v>
      </c>
      <c r="G26" s="19" t="str">
        <f>IF((COUNTBLANK(E26:E26)=1),"-",IF(E26&gt;E29,"W",IF(E26=E29,"D","L")))</f>
        <v>L</v>
      </c>
      <c r="H26" s="29">
        <v>292</v>
      </c>
      <c r="I26" s="19">
        <f>+H27</f>
        <v>0</v>
      </c>
      <c r="J26" s="25" t="str">
        <f>IF((COUNTBLANK(H26:H26)=1),"-",IF(H26&gt;H27,"W",IF(H26=H27,"D","L")))</f>
        <v>W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D Harrison</v>
      </c>
      <c r="AH26" s="33">
        <f t="shared" si="15"/>
        <v>3</v>
      </c>
      <c r="AI26" s="36">
        <f t="shared" si="16"/>
        <v>2</v>
      </c>
      <c r="AJ26" s="19">
        <f t="shared" si="17"/>
        <v>0</v>
      </c>
      <c r="AK26" s="36">
        <f t="shared" si="18"/>
        <v>1</v>
      </c>
      <c r="AL26" s="19">
        <f t="shared" si="19"/>
        <v>4</v>
      </c>
      <c r="AM26" s="36">
        <f t="shared" si="20"/>
        <v>870</v>
      </c>
      <c r="AN26" s="50"/>
      <c r="AO26" s="20"/>
      <c r="AY26" s="22"/>
    </row>
    <row r="27" spans="1:51" ht="21" customHeight="1">
      <c r="A27" s="60" t="s">
        <v>51</v>
      </c>
      <c r="B27" s="29">
        <v>283</v>
      </c>
      <c r="C27" s="19">
        <f>B30</f>
        <v>283</v>
      </c>
      <c r="D27" s="25" t="str">
        <f>IF((COUNTBLANK(B27:B27)=1),"-",IF(B27&gt;B30,"W",IF(B27=B30,"D","L")))</f>
        <v>D</v>
      </c>
      <c r="E27" s="29">
        <v>286</v>
      </c>
      <c r="F27" s="19">
        <f>+E25</f>
        <v>287</v>
      </c>
      <c r="G27" s="19" t="str">
        <f>IF((COUNTBLANK(E27:E27)=1),"-",IF(E27&gt;E25,"W",IF(E27=E25,"D","L")))</f>
        <v>L</v>
      </c>
      <c r="H27" s="29"/>
      <c r="I27" s="19">
        <f>+H26</f>
        <v>292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W Bradnum</v>
      </c>
      <c r="AH27" s="33">
        <f t="shared" si="15"/>
        <v>2</v>
      </c>
      <c r="AI27" s="36">
        <f t="shared" si="16"/>
        <v>0</v>
      </c>
      <c r="AJ27" s="19">
        <f t="shared" si="17"/>
        <v>1</v>
      </c>
      <c r="AK27" s="36">
        <f t="shared" si="18"/>
        <v>1</v>
      </c>
      <c r="AL27" s="19">
        <f t="shared" si="19"/>
        <v>1</v>
      </c>
      <c r="AM27" s="36">
        <f t="shared" si="20"/>
        <v>569</v>
      </c>
      <c r="AN27" s="50"/>
      <c r="AO27" s="20"/>
      <c r="AY27" s="22"/>
    </row>
    <row r="28" spans="1:51" ht="21" customHeight="1">
      <c r="A28" s="60" t="s">
        <v>52</v>
      </c>
      <c r="B28" s="29">
        <v>272</v>
      </c>
      <c r="C28" s="19">
        <f>B29</f>
        <v>280</v>
      </c>
      <c r="D28" s="25" t="str">
        <f>IF((COUNTBLANK(B28:B28)=1),"-",IF(B28&gt;B29,"W",IF(B28=B29,"D","L")))</f>
        <v>L</v>
      </c>
      <c r="E28" s="29">
        <v>275</v>
      </c>
      <c r="F28" s="19">
        <f>+E30</f>
        <v>285</v>
      </c>
      <c r="G28" s="19" t="str">
        <f>IF((COUNTBLANK(E28:E28)=1),"-",IF(E28&gt;E30,"W",IF(E28=E30,"D","L")))</f>
        <v>L</v>
      </c>
      <c r="H28" s="29">
        <v>269</v>
      </c>
      <c r="I28" s="19">
        <f>+H25</f>
        <v>289</v>
      </c>
      <c r="J28" s="25" t="str">
        <f>IF((COUNTBLANK(H28:H28)=1),"-",IF(H28&gt;H25,"W",IF(H28=H25,"D","L")))</f>
        <v>L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A Michalski</v>
      </c>
      <c r="AH28" s="33">
        <f t="shared" si="15"/>
        <v>3</v>
      </c>
      <c r="AI28" s="36">
        <f t="shared" si="16"/>
        <v>0</v>
      </c>
      <c r="AJ28" s="19">
        <f t="shared" si="17"/>
        <v>0</v>
      </c>
      <c r="AK28" s="36">
        <f t="shared" si="18"/>
        <v>3</v>
      </c>
      <c r="AL28" s="19">
        <f t="shared" si="19"/>
        <v>0</v>
      </c>
      <c r="AM28" s="36">
        <f t="shared" si="20"/>
        <v>816</v>
      </c>
      <c r="AN28" s="50"/>
      <c r="AO28" s="20"/>
      <c r="AY28" s="22"/>
    </row>
    <row r="29" spans="1:51" ht="21" customHeight="1">
      <c r="A29" s="58" t="s">
        <v>53</v>
      </c>
      <c r="B29" s="29">
        <v>280</v>
      </c>
      <c r="C29" s="19">
        <f>B28</f>
        <v>272</v>
      </c>
      <c r="D29" s="25" t="str">
        <f>IF((COUNTBLANK(B29:B29)=1),"-",IF(B29&gt;B28,"W",IF(B29=B28,"D","L")))</f>
        <v>W</v>
      </c>
      <c r="E29" s="29">
        <v>289</v>
      </c>
      <c r="F29" s="19">
        <f>+E26</f>
        <v>287</v>
      </c>
      <c r="G29" s="19" t="str">
        <f>IF((COUNTBLANK(E29:E29)=1),"-",IF(E29&gt;E26,"W",IF(E29=E26,"D","L")))</f>
        <v>W</v>
      </c>
      <c r="H29" s="29">
        <v>287</v>
      </c>
      <c r="I29" s="19">
        <f>+H30</f>
        <v>285</v>
      </c>
      <c r="J29" s="25" t="str">
        <f>IF((COUNTBLANK(H29:H29)=1),"-",IF(H29&gt;H30,"W",IF(H29=H30,"D","L")))</f>
        <v>W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J Oddy</v>
      </c>
      <c r="AH29" s="33">
        <f t="shared" si="15"/>
        <v>3</v>
      </c>
      <c r="AI29" s="36">
        <f t="shared" si="16"/>
        <v>3</v>
      </c>
      <c r="AJ29" s="19">
        <f t="shared" si="17"/>
        <v>0</v>
      </c>
      <c r="AK29" s="36">
        <f t="shared" si="18"/>
        <v>0</v>
      </c>
      <c r="AL29" s="19">
        <f t="shared" si="19"/>
        <v>6</v>
      </c>
      <c r="AM29" s="36">
        <f t="shared" si="20"/>
        <v>856</v>
      </c>
      <c r="AN29" s="50"/>
      <c r="AO29" s="20"/>
      <c r="AY29" s="22"/>
    </row>
    <row r="30" spans="1:51" ht="21" customHeight="1">
      <c r="A30" s="58" t="s">
        <v>54</v>
      </c>
      <c r="B30" s="29">
        <v>283</v>
      </c>
      <c r="C30" s="19">
        <f>B27</f>
        <v>283</v>
      </c>
      <c r="D30" s="25" t="str">
        <f>IF((COUNTBLANK(B30:B30)=1),"-",IF(B30&gt;B27,"W",IF(B30=B27,"D","L")))</f>
        <v>D</v>
      </c>
      <c r="E30" s="29">
        <v>285</v>
      </c>
      <c r="F30" s="19">
        <f>+E28</f>
        <v>275</v>
      </c>
      <c r="G30" s="19" t="str">
        <f>IF((COUNTBLANK(E30:E30)=1),"-",IF(E30&gt;E28,"W",IF(E30=E28,"D","L")))</f>
        <v>W</v>
      </c>
      <c r="H30" s="29">
        <v>285</v>
      </c>
      <c r="I30" s="19">
        <f>+H29</f>
        <v>287</v>
      </c>
      <c r="J30" s="25" t="str">
        <f>IF((COUNTBLANK(H30:H30)=1),"-",IF(H30&gt;H29,"W",IF(H30=H29,"D","L")))</f>
        <v>L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56" t="str">
        <f t="shared" si="14"/>
        <v>P Secker</v>
      </c>
      <c r="AH30" s="52">
        <f t="shared" si="15"/>
        <v>3</v>
      </c>
      <c r="AI30" s="53">
        <f t="shared" si="16"/>
        <v>1</v>
      </c>
      <c r="AJ30" s="54">
        <f t="shared" si="17"/>
        <v>1</v>
      </c>
      <c r="AK30" s="53">
        <f t="shared" si="18"/>
        <v>1</v>
      </c>
      <c r="AL30" s="54">
        <f t="shared" si="19"/>
        <v>3</v>
      </c>
      <c r="AM30" s="53">
        <f t="shared" si="20"/>
        <v>853</v>
      </c>
      <c r="AN30" s="55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18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61">
        <v>43387</v>
      </c>
      <c r="D33" s="62"/>
      <c r="E33" s="48" t="s">
        <v>17</v>
      </c>
      <c r="F33" s="61">
        <v>43401</v>
      </c>
      <c r="G33" s="62"/>
      <c r="H33" s="48" t="s">
        <v>18</v>
      </c>
      <c r="I33" s="61">
        <v>43415</v>
      </c>
      <c r="J33" s="62"/>
      <c r="K33" s="48" t="s">
        <v>28</v>
      </c>
      <c r="L33" s="61">
        <v>43429</v>
      </c>
      <c r="M33" s="62"/>
      <c r="N33" s="48" t="s">
        <v>19</v>
      </c>
      <c r="O33" s="61">
        <v>43443</v>
      </c>
      <c r="P33" s="62"/>
      <c r="Q33" s="48" t="s">
        <v>20</v>
      </c>
      <c r="R33" s="61">
        <v>43457</v>
      </c>
      <c r="S33" s="62"/>
      <c r="T33" s="48" t="s">
        <v>21</v>
      </c>
      <c r="U33" s="61">
        <v>43471</v>
      </c>
      <c r="V33" s="62"/>
      <c r="W33" s="48" t="s">
        <v>22</v>
      </c>
      <c r="X33" s="61">
        <v>43485</v>
      </c>
      <c r="Y33" s="62"/>
      <c r="Z33" s="48" t="s">
        <v>23</v>
      </c>
      <c r="AA33" s="61">
        <v>43499</v>
      </c>
      <c r="AB33" s="62"/>
      <c r="AC33" s="49" t="s">
        <v>24</v>
      </c>
      <c r="AD33" s="61">
        <v>43513</v>
      </c>
      <c r="AE33" s="6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58" t="s">
        <v>55</v>
      </c>
      <c r="B35" s="29">
        <v>280</v>
      </c>
      <c r="C35" s="5">
        <f>B36</f>
        <v>291</v>
      </c>
      <c r="D35" s="28" t="str">
        <f>IF((COUNTBLANK(B35:B35)=1),"-",IF(B35&gt;B36,"W",IF(B35=B36,"D","L")))</f>
        <v>L</v>
      </c>
      <c r="E35" s="29">
        <v>282</v>
      </c>
      <c r="F35" s="5">
        <f>+E37</f>
        <v>291</v>
      </c>
      <c r="G35" s="5" t="str">
        <f>IF((COUNTBLANK(E35:E35)=1),"-",IF(E35&gt;E37,"W",IF(E35=E37,"D","L")))</f>
        <v>L</v>
      </c>
      <c r="H35" s="29">
        <v>285</v>
      </c>
      <c r="I35" s="5">
        <f>+H38</f>
        <v>293</v>
      </c>
      <c r="J35" s="28" t="str">
        <f>IF((COUNTBLANK(H35:H35)=1),"-",IF(H35&gt;H38,"W",IF(H35=H38,"D","L")))</f>
        <v>L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J Needham</v>
      </c>
      <c r="AH35" s="33">
        <f aca="true" t="shared" si="22" ref="AH35:AH40">10-COUNTBLANK(B35:AE35)</f>
        <v>3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3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847</v>
      </c>
      <c r="AN35" s="50"/>
      <c r="AO35" s="20"/>
      <c r="AY35" s="22"/>
    </row>
    <row r="36" spans="1:51" ht="21" customHeight="1">
      <c r="A36" s="58" t="s">
        <v>56</v>
      </c>
      <c r="B36" s="29">
        <v>291</v>
      </c>
      <c r="C36" s="19">
        <f>B35</f>
        <v>280</v>
      </c>
      <c r="D36" s="25" t="str">
        <f>IF((COUNTBLANK(B36:B36)=1),"-",IF(B36&gt;B35,"W",IF(B36=B35,"D","L")))</f>
        <v>W</v>
      </c>
      <c r="E36" s="29">
        <v>287</v>
      </c>
      <c r="F36" s="19">
        <f>+E39</f>
        <v>280</v>
      </c>
      <c r="G36" s="19" t="str">
        <f>IF((COUNTBLANK(E36:E36)=1),"-",IF(E36&gt;E39,"W",IF(E36=E39,"D","L")))</f>
        <v>W</v>
      </c>
      <c r="H36" s="29">
        <v>278</v>
      </c>
      <c r="I36" s="19">
        <f>+H37</f>
        <v>284</v>
      </c>
      <c r="J36" s="25" t="str">
        <f>IF((COUNTBLANK(H36:H36)=1),"-",IF(H36&gt;H37,"W",IF(H36=H37,"D","L")))</f>
        <v>L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R Wilkinson</v>
      </c>
      <c r="AH36" s="33">
        <f t="shared" si="22"/>
        <v>3</v>
      </c>
      <c r="AI36" s="36">
        <f t="shared" si="23"/>
        <v>2</v>
      </c>
      <c r="AJ36" s="19">
        <f t="shared" si="24"/>
        <v>0</v>
      </c>
      <c r="AK36" s="36">
        <f t="shared" si="25"/>
        <v>1</v>
      </c>
      <c r="AL36" s="19">
        <f t="shared" si="26"/>
        <v>4</v>
      </c>
      <c r="AM36" s="36">
        <f t="shared" si="27"/>
        <v>856</v>
      </c>
      <c r="AN36" s="50"/>
      <c r="AO36" s="20"/>
      <c r="AY36" s="22"/>
    </row>
    <row r="37" spans="1:51" ht="21" customHeight="1">
      <c r="A37" s="60" t="s">
        <v>57</v>
      </c>
      <c r="B37" s="29">
        <v>287</v>
      </c>
      <c r="C37" s="19">
        <f>B40</f>
        <v>288</v>
      </c>
      <c r="D37" s="25" t="str">
        <f>IF((COUNTBLANK(B37:B37)=1),"-",IF(B37&gt;B40,"W",IF(B37=B40,"D","L")))</f>
        <v>L</v>
      </c>
      <c r="E37" s="29">
        <v>291</v>
      </c>
      <c r="F37" s="19">
        <f>+E35</f>
        <v>282</v>
      </c>
      <c r="G37" s="19" t="str">
        <f>IF((COUNTBLANK(E37:E37)=1),"-",IF(E37&gt;E35,"W",IF(E37=E35,"D","L")))</f>
        <v>W</v>
      </c>
      <c r="H37" s="29">
        <v>284</v>
      </c>
      <c r="I37" s="19">
        <f>+H36</f>
        <v>278</v>
      </c>
      <c r="J37" s="25" t="str">
        <f>IF((COUNTBLANK(H37:H37)=1),"-",IF(H37&gt;H36,"W",IF(H37=H36,"D","L")))</f>
        <v>W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J Nell</v>
      </c>
      <c r="AH37" s="33">
        <f t="shared" si="22"/>
        <v>3</v>
      </c>
      <c r="AI37" s="36">
        <f t="shared" si="23"/>
        <v>2</v>
      </c>
      <c r="AJ37" s="19">
        <f t="shared" si="24"/>
        <v>0</v>
      </c>
      <c r="AK37" s="36">
        <f t="shared" si="25"/>
        <v>1</v>
      </c>
      <c r="AL37" s="19">
        <f t="shared" si="26"/>
        <v>4</v>
      </c>
      <c r="AM37" s="36">
        <f t="shared" si="27"/>
        <v>862</v>
      </c>
      <c r="AN37" s="50"/>
      <c r="AO37" s="20"/>
      <c r="AY37" s="22"/>
    </row>
    <row r="38" spans="1:51" ht="21" customHeight="1">
      <c r="A38" s="58" t="s">
        <v>58</v>
      </c>
      <c r="B38" s="29">
        <v>286</v>
      </c>
      <c r="C38" s="19">
        <f>B39</f>
        <v>277</v>
      </c>
      <c r="D38" s="25" t="str">
        <f>IF((COUNTBLANK(B38:B38)=1),"-",IF(B38&gt;B39,"W",IF(B38=B39,"D","L")))</f>
        <v>W</v>
      </c>
      <c r="E38" s="29">
        <v>285</v>
      </c>
      <c r="F38" s="19">
        <f>+E40</f>
        <v>289</v>
      </c>
      <c r="G38" s="19" t="str">
        <f>IF((COUNTBLANK(E38:E38)=1),"-",IF(E38&gt;E40,"W",IF(E38=E40,"D","L")))</f>
        <v>L</v>
      </c>
      <c r="H38" s="29">
        <v>293</v>
      </c>
      <c r="I38" s="19">
        <f>+H35</f>
        <v>285</v>
      </c>
      <c r="J38" s="25" t="str">
        <f>IF((COUNTBLANK(H38:H38)=1),"-",IF(H38&gt;H35,"W",IF(H38=H35,"D","L")))</f>
        <v>W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I McNulty</v>
      </c>
      <c r="AH38" s="33">
        <f t="shared" si="22"/>
        <v>3</v>
      </c>
      <c r="AI38" s="36">
        <f t="shared" si="23"/>
        <v>2</v>
      </c>
      <c r="AJ38" s="19">
        <f t="shared" si="24"/>
        <v>0</v>
      </c>
      <c r="AK38" s="36">
        <f t="shared" si="25"/>
        <v>1</v>
      </c>
      <c r="AL38" s="19">
        <f t="shared" si="26"/>
        <v>4</v>
      </c>
      <c r="AM38" s="36">
        <f t="shared" si="27"/>
        <v>864</v>
      </c>
      <c r="AN38" s="50"/>
      <c r="AO38" s="20"/>
      <c r="AY38" s="22"/>
    </row>
    <row r="39" spans="1:51" ht="21" customHeight="1">
      <c r="A39" s="58" t="s">
        <v>59</v>
      </c>
      <c r="B39" s="29">
        <v>277</v>
      </c>
      <c r="C39" s="19">
        <f>B38</f>
        <v>286</v>
      </c>
      <c r="D39" s="25" t="str">
        <f>IF((COUNTBLANK(B39:B39)=1),"-",IF(B39&gt;B38,"W",IF(B39=B38,"D","L")))</f>
        <v>L</v>
      </c>
      <c r="E39" s="29">
        <v>280</v>
      </c>
      <c r="F39" s="19">
        <f>+E36</f>
        <v>287</v>
      </c>
      <c r="G39" s="19" t="str">
        <f>IF((COUNTBLANK(E39:E39)=1),"-",IF(E39&gt;E36,"W",IF(E39=E36,"D","L")))</f>
        <v>L</v>
      </c>
      <c r="H39" s="29">
        <v>280</v>
      </c>
      <c r="I39" s="19">
        <f>+H40</f>
        <v>290</v>
      </c>
      <c r="J39" s="25" t="str">
        <f>IF((COUNTBLANK(H39:H39)=1),"-",IF(H39&gt;H40,"W",IF(H39=H40,"D","L")))</f>
        <v>L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A Smith</v>
      </c>
      <c r="AH39" s="33">
        <f t="shared" si="22"/>
        <v>3</v>
      </c>
      <c r="AI39" s="36">
        <f t="shared" si="23"/>
        <v>0</v>
      </c>
      <c r="AJ39" s="19">
        <f t="shared" si="24"/>
        <v>0</v>
      </c>
      <c r="AK39" s="36">
        <f t="shared" si="25"/>
        <v>3</v>
      </c>
      <c r="AL39" s="19">
        <f t="shared" si="26"/>
        <v>0</v>
      </c>
      <c r="AM39" s="36">
        <f t="shared" si="27"/>
        <v>837</v>
      </c>
      <c r="AN39" s="50"/>
      <c r="AO39" s="20"/>
      <c r="AY39" s="22"/>
    </row>
    <row r="40" spans="1:51" ht="21" customHeight="1">
      <c r="A40" s="58" t="s">
        <v>60</v>
      </c>
      <c r="B40" s="29">
        <v>288</v>
      </c>
      <c r="C40" s="19">
        <f>B37</f>
        <v>287</v>
      </c>
      <c r="D40" s="25" t="str">
        <f>IF((COUNTBLANK(B40:B40)=1),"-",IF(B40&gt;B37,"W",IF(B40=B37,"D","L")))</f>
        <v>W</v>
      </c>
      <c r="E40" s="29">
        <v>289</v>
      </c>
      <c r="F40" s="19">
        <f>+E38</f>
        <v>285</v>
      </c>
      <c r="G40" s="19" t="str">
        <f>IF((COUNTBLANK(E40:E40)=1),"-",IF(E40&gt;E38,"W",IF(E40=E38,"D","L")))</f>
        <v>W</v>
      </c>
      <c r="H40" s="29">
        <v>290</v>
      </c>
      <c r="I40" s="19">
        <f>+H39</f>
        <v>280</v>
      </c>
      <c r="J40" s="25" t="str">
        <f>IF((COUNTBLANK(H40:H40)=1),"-",IF(H40&gt;H39,"W",IF(H40=H39,"D","L")))</f>
        <v>W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M Tanski</v>
      </c>
      <c r="AH40" s="33">
        <f t="shared" si="22"/>
        <v>3</v>
      </c>
      <c r="AI40" s="36">
        <f t="shared" si="23"/>
        <v>3</v>
      </c>
      <c r="AJ40" s="19">
        <f t="shared" si="24"/>
        <v>0</v>
      </c>
      <c r="AK40" s="36">
        <f t="shared" si="25"/>
        <v>0</v>
      </c>
      <c r="AL40" s="19">
        <f t="shared" si="26"/>
        <v>6</v>
      </c>
      <c r="AM40" s="36">
        <f t="shared" si="27"/>
        <v>867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18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61">
        <v>43387</v>
      </c>
      <c r="D43" s="62"/>
      <c r="E43" s="48" t="s">
        <v>17</v>
      </c>
      <c r="F43" s="61">
        <v>43401</v>
      </c>
      <c r="G43" s="62"/>
      <c r="H43" s="48" t="s">
        <v>18</v>
      </c>
      <c r="I43" s="61">
        <v>43415</v>
      </c>
      <c r="J43" s="62"/>
      <c r="K43" s="48" t="s">
        <v>28</v>
      </c>
      <c r="L43" s="61">
        <v>43429</v>
      </c>
      <c r="M43" s="62"/>
      <c r="N43" s="48" t="s">
        <v>19</v>
      </c>
      <c r="O43" s="61">
        <v>43443</v>
      </c>
      <c r="P43" s="62"/>
      <c r="Q43" s="48" t="s">
        <v>20</v>
      </c>
      <c r="R43" s="61">
        <v>43457</v>
      </c>
      <c r="S43" s="62"/>
      <c r="T43" s="48" t="s">
        <v>21</v>
      </c>
      <c r="U43" s="61">
        <v>43471</v>
      </c>
      <c r="V43" s="62"/>
      <c r="W43" s="48" t="s">
        <v>22</v>
      </c>
      <c r="X43" s="61">
        <v>43485</v>
      </c>
      <c r="Y43" s="62"/>
      <c r="Z43" s="48" t="s">
        <v>23</v>
      </c>
      <c r="AA43" s="61">
        <v>43499</v>
      </c>
      <c r="AB43" s="62"/>
      <c r="AC43" s="49" t="s">
        <v>24</v>
      </c>
      <c r="AD43" s="61">
        <v>43513</v>
      </c>
      <c r="AE43" s="62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58" t="s">
        <v>61</v>
      </c>
      <c r="B45" s="29">
        <v>283</v>
      </c>
      <c r="C45" s="5">
        <f>B46</f>
        <v>284</v>
      </c>
      <c r="D45" s="28" t="str">
        <f>IF((COUNTBLANK(B45:B45)=1),"-",IF(B45&gt;B46,"W",IF(B45=B46,"D","L")))</f>
        <v>L</v>
      </c>
      <c r="E45" s="29">
        <v>264</v>
      </c>
      <c r="F45" s="5">
        <f>+E47</f>
        <v>285</v>
      </c>
      <c r="G45" s="5" t="str">
        <f>IF((COUNTBLANK(E45:E45)=1),"-",IF(E45&gt;E47,"W",IF(E45=E47,"D","L")))</f>
        <v>L</v>
      </c>
      <c r="H45" s="29">
        <v>287</v>
      </c>
      <c r="I45" s="5">
        <f>+H48</f>
        <v>253</v>
      </c>
      <c r="J45" s="28" t="str">
        <f>IF((COUNTBLANK(H45:H45)=1),"-",IF(H45&gt;H48,"W",IF(H45=H48,"D","L")))</f>
        <v>W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B Trout</v>
      </c>
      <c r="AH45" s="33">
        <f aca="true" t="shared" si="29" ref="AH45:AH50">10-COUNTBLANK(B45:AE45)</f>
        <v>3</v>
      </c>
      <c r="AI45" s="36">
        <f aca="true" t="shared" si="30" ref="AI45:AI50">COUNTIF(A45:AE45,"W")</f>
        <v>1</v>
      </c>
      <c r="AJ45" s="19">
        <f aca="true" t="shared" si="31" ref="AJ45:AJ50">COUNTIF(B45:AE45,"D")</f>
        <v>0</v>
      </c>
      <c r="AK45" s="36">
        <f aca="true" t="shared" si="32" ref="AK45:AK50">COUNTIF(A45:AE45,"L")</f>
        <v>2</v>
      </c>
      <c r="AL45" s="19">
        <f aca="true" t="shared" si="33" ref="AL45:AL50">AI45*2+AJ45</f>
        <v>2</v>
      </c>
      <c r="AM45" s="36">
        <f aca="true" t="shared" si="34" ref="AM45:AM50">SUM(B45,E45,H45,K45,N45,Q45,T45,W45,Z45,AC45)</f>
        <v>834</v>
      </c>
      <c r="AN45" s="50"/>
      <c r="AO45" s="20"/>
    </row>
    <row r="46" spans="1:41" ht="21" customHeight="1">
      <c r="A46" s="58" t="s">
        <v>62</v>
      </c>
      <c r="B46" s="29">
        <v>284</v>
      </c>
      <c r="C46" s="19">
        <f>B45</f>
        <v>283</v>
      </c>
      <c r="D46" s="25" t="str">
        <f>IF((COUNTBLANK(B46:B46)=1),"-",IF(B46&gt;B45,"W",IF(B46=B45,"D","L")))</f>
        <v>W</v>
      </c>
      <c r="E46" s="29">
        <v>285</v>
      </c>
      <c r="F46" s="19">
        <f>+E49</f>
        <v>283</v>
      </c>
      <c r="G46" s="19" t="str">
        <f>IF((COUNTBLANK(E46:E46)=1),"-",IF(E46&gt;E49,"W",IF(E46=E49,"D","L")))</f>
        <v>W</v>
      </c>
      <c r="H46" s="29">
        <v>290</v>
      </c>
      <c r="I46" s="19">
        <f>+H47</f>
        <v>283</v>
      </c>
      <c r="J46" s="25" t="str">
        <f>IF((COUNTBLANK(H46:H46)=1),"-",IF(H46&gt;H47,"W",IF(H46=H47,"D","L")))</f>
        <v>W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R Ingham</v>
      </c>
      <c r="AH46" s="33">
        <f t="shared" si="29"/>
        <v>3</v>
      </c>
      <c r="AI46" s="36">
        <f t="shared" si="30"/>
        <v>3</v>
      </c>
      <c r="AJ46" s="19">
        <f t="shared" si="31"/>
        <v>0</v>
      </c>
      <c r="AK46" s="36">
        <f t="shared" si="32"/>
        <v>0</v>
      </c>
      <c r="AL46" s="19">
        <f t="shared" si="33"/>
        <v>6</v>
      </c>
      <c r="AM46" s="36">
        <f t="shared" si="34"/>
        <v>859</v>
      </c>
      <c r="AN46" s="23"/>
      <c r="AO46" s="20"/>
    </row>
    <row r="47" spans="1:41" ht="21" customHeight="1">
      <c r="A47" s="58" t="s">
        <v>63</v>
      </c>
      <c r="B47" s="29">
        <v>271</v>
      </c>
      <c r="C47" s="19">
        <f>B50</f>
        <v>0</v>
      </c>
      <c r="D47" s="25" t="str">
        <f>IF((COUNTBLANK(B47:B47)=1),"-",IF(B47&gt;B50,"W",IF(B47=B50,"D","L")))</f>
        <v>W</v>
      </c>
      <c r="E47" s="29">
        <v>285</v>
      </c>
      <c r="F47" s="19">
        <f>+E45</f>
        <v>264</v>
      </c>
      <c r="G47" s="19" t="str">
        <f>IF((COUNTBLANK(E47:E47)=1),"-",IF(E47&gt;E45,"W",IF(E47=E45,"D","L")))</f>
        <v>W</v>
      </c>
      <c r="H47" s="29">
        <v>283</v>
      </c>
      <c r="I47" s="19">
        <f>+H46</f>
        <v>290</v>
      </c>
      <c r="J47" s="25" t="str">
        <f>IF((COUNTBLANK(H47:H47)=1),"-",IF(H47&gt;H46,"W",IF(H47=H46,"D","L")))</f>
        <v>L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S Walker</v>
      </c>
      <c r="AH47" s="33">
        <f t="shared" si="29"/>
        <v>3</v>
      </c>
      <c r="AI47" s="36">
        <f t="shared" si="30"/>
        <v>2</v>
      </c>
      <c r="AJ47" s="19">
        <f t="shared" si="31"/>
        <v>0</v>
      </c>
      <c r="AK47" s="36">
        <f t="shared" si="32"/>
        <v>1</v>
      </c>
      <c r="AL47" s="19">
        <f t="shared" si="33"/>
        <v>4</v>
      </c>
      <c r="AM47" s="36">
        <f t="shared" si="34"/>
        <v>839</v>
      </c>
      <c r="AN47" s="23"/>
      <c r="AO47" s="20"/>
    </row>
    <row r="48" spans="1:41" ht="21" customHeight="1">
      <c r="A48" s="58" t="s">
        <v>64</v>
      </c>
      <c r="B48" s="29">
        <v>278</v>
      </c>
      <c r="C48" s="19">
        <f>B49</f>
        <v>289</v>
      </c>
      <c r="D48" s="25" t="str">
        <f>IF((COUNTBLANK(B48:B48)=1),"-",IF(B48&gt;B49,"W",IF(B48=B49,"D","L")))</f>
        <v>L</v>
      </c>
      <c r="E48" s="29">
        <v>272</v>
      </c>
      <c r="F48" s="19">
        <f>+E50</f>
        <v>0</v>
      </c>
      <c r="G48" s="19" t="str">
        <f>IF((COUNTBLANK(E48:E48)=1),"-",IF(E48&gt;E50,"W",IF(E48=E50,"D","L")))</f>
        <v>W</v>
      </c>
      <c r="H48" s="29">
        <v>253</v>
      </c>
      <c r="I48" s="19">
        <f>+H45</f>
        <v>287</v>
      </c>
      <c r="J48" s="25" t="str">
        <f>IF((COUNTBLANK(H48:H48)=1),"-",IF(H48&gt;H45,"W",IF(H48=H45,"D","L")))</f>
        <v>L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A Johnson</v>
      </c>
      <c r="AH48" s="33">
        <f t="shared" si="29"/>
        <v>3</v>
      </c>
      <c r="AI48" s="36">
        <f t="shared" si="30"/>
        <v>1</v>
      </c>
      <c r="AJ48" s="19">
        <f t="shared" si="31"/>
        <v>0</v>
      </c>
      <c r="AK48" s="36">
        <f t="shared" si="32"/>
        <v>2</v>
      </c>
      <c r="AL48" s="19">
        <f t="shared" si="33"/>
        <v>2</v>
      </c>
      <c r="AM48" s="36">
        <f t="shared" si="34"/>
        <v>803</v>
      </c>
      <c r="AN48" s="23"/>
      <c r="AO48" s="20"/>
    </row>
    <row r="49" spans="1:41" ht="21" customHeight="1">
      <c r="A49" s="57" t="s">
        <v>65</v>
      </c>
      <c r="B49" s="29">
        <v>289</v>
      </c>
      <c r="C49" s="19">
        <f>B48</f>
        <v>278</v>
      </c>
      <c r="D49" s="25" t="str">
        <f>IF((COUNTBLANK(B49:B49)=1),"-",IF(B49&gt;B48,"W",IF(B49=B48,"D","L")))</f>
        <v>W</v>
      </c>
      <c r="E49" s="29">
        <v>283</v>
      </c>
      <c r="F49" s="19">
        <f>+E46</f>
        <v>285</v>
      </c>
      <c r="G49" s="19" t="str">
        <f>IF((COUNTBLANK(E49:E49)=1),"-",IF(E49&gt;E46,"W",IF(E49=E46,"D","L")))</f>
        <v>L</v>
      </c>
      <c r="H49" s="29">
        <v>281</v>
      </c>
      <c r="I49" s="19">
        <f>+H50</f>
        <v>0</v>
      </c>
      <c r="J49" s="25" t="str">
        <f>IF((COUNTBLANK(H49:H49)=1),"-",IF(H49&gt;H50,"W",IF(H49=H50,"D","L")))</f>
        <v>W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S Cousins</v>
      </c>
      <c r="AH49" s="33">
        <f t="shared" si="29"/>
        <v>3</v>
      </c>
      <c r="AI49" s="36">
        <f t="shared" si="30"/>
        <v>2</v>
      </c>
      <c r="AJ49" s="19">
        <f t="shared" si="31"/>
        <v>0</v>
      </c>
      <c r="AK49" s="36">
        <f t="shared" si="32"/>
        <v>1</v>
      </c>
      <c r="AL49" s="19">
        <f t="shared" si="33"/>
        <v>4</v>
      </c>
      <c r="AM49" s="36">
        <f t="shared" si="34"/>
        <v>853</v>
      </c>
      <c r="AN49" s="23"/>
      <c r="AO49" s="20"/>
    </row>
    <row r="50" spans="1:41" ht="21" customHeight="1">
      <c r="A50" s="60" t="s">
        <v>66</v>
      </c>
      <c r="B50" s="29"/>
      <c r="C50" s="19">
        <f>B47</f>
        <v>271</v>
      </c>
      <c r="D50" s="25" t="str">
        <f>IF((COUNTBLANK(B50:B50)=1),"-",IF(B50&gt;B47,"W",IF(B50=B47,"D","L")))</f>
        <v>-</v>
      </c>
      <c r="E50" s="29"/>
      <c r="F50" s="19">
        <f>+E48</f>
        <v>272</v>
      </c>
      <c r="G50" s="19" t="str">
        <f>IF((COUNTBLANK(E50:E50)=1),"-",IF(E50&gt;E48,"W",IF(E50=E48,"D","L")))</f>
        <v>-</v>
      </c>
      <c r="H50" s="29"/>
      <c r="I50" s="19">
        <f>+H49</f>
        <v>281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Bye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18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61">
        <v>43387</v>
      </c>
      <c r="D53" s="62"/>
      <c r="E53" s="48" t="s">
        <v>17</v>
      </c>
      <c r="F53" s="61">
        <v>43401</v>
      </c>
      <c r="G53" s="62"/>
      <c r="H53" s="48" t="s">
        <v>18</v>
      </c>
      <c r="I53" s="61">
        <v>43415</v>
      </c>
      <c r="J53" s="62"/>
      <c r="K53" s="48" t="s">
        <v>28</v>
      </c>
      <c r="L53" s="61">
        <v>43429</v>
      </c>
      <c r="M53" s="62"/>
      <c r="N53" s="48" t="s">
        <v>19</v>
      </c>
      <c r="O53" s="61">
        <v>43443</v>
      </c>
      <c r="P53" s="62"/>
      <c r="Q53" s="48" t="s">
        <v>20</v>
      </c>
      <c r="R53" s="61">
        <v>43457</v>
      </c>
      <c r="S53" s="62"/>
      <c r="T53" s="48" t="s">
        <v>21</v>
      </c>
      <c r="U53" s="61">
        <v>43471</v>
      </c>
      <c r="V53" s="62"/>
      <c r="W53" s="48" t="s">
        <v>22</v>
      </c>
      <c r="X53" s="61">
        <v>43485</v>
      </c>
      <c r="Y53" s="62"/>
      <c r="Z53" s="48" t="s">
        <v>23</v>
      </c>
      <c r="AA53" s="61">
        <v>43499</v>
      </c>
      <c r="AB53" s="62"/>
      <c r="AC53" s="49" t="s">
        <v>24</v>
      </c>
      <c r="AD53" s="61">
        <v>43513</v>
      </c>
      <c r="AE53" s="62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58" t="s">
        <v>67</v>
      </c>
      <c r="B55" s="29">
        <v>271</v>
      </c>
      <c r="C55" s="5">
        <f>B56</f>
        <v>278</v>
      </c>
      <c r="D55" s="28" t="str">
        <f>IF((COUNTBLANK(B55:B55)=1),"-",IF(B55&gt;B56,"W",IF(B55=B56,"D","L")))</f>
        <v>L</v>
      </c>
      <c r="E55" s="29">
        <v>268</v>
      </c>
      <c r="F55" s="5">
        <f>+E57</f>
        <v>282</v>
      </c>
      <c r="G55" s="5" t="str">
        <f>IF((COUNTBLANK(E55:E55)=1),"-",IF(E55&gt;E57,"W",IF(E55=E57,"D","L")))</f>
        <v>L</v>
      </c>
      <c r="H55" s="29">
        <v>272</v>
      </c>
      <c r="I55" s="5">
        <f>+H58</f>
        <v>271</v>
      </c>
      <c r="J55" s="28" t="str">
        <f>IF((COUNTBLANK(H55:H55)=1),"-",IF(H55&gt;H58,"W",IF(H55=H58,"D","L")))</f>
        <v>W</v>
      </c>
      <c r="K55" s="29"/>
      <c r="L55" s="5">
        <f>+K59</f>
        <v>0</v>
      </c>
      <c r="M55" s="5" t="str">
        <f>IF((COUNTBLANK(K55:K55)=1),"-",IF(K55&gt;K59,"W",IF(K55=K59,"D","L")))</f>
        <v>-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R Lonsdale</v>
      </c>
      <c r="AH55" s="33">
        <f aca="true" t="shared" si="36" ref="AH55:AH60">10-COUNTBLANK(B55:AE55)</f>
        <v>3</v>
      </c>
      <c r="AI55" s="36">
        <f aca="true" t="shared" si="37" ref="AI55:AI60">COUNTIF(A55:AE55,"W")</f>
        <v>1</v>
      </c>
      <c r="AJ55" s="19">
        <f aca="true" t="shared" si="38" ref="AJ55:AJ60">COUNTIF(B55:AE55,"D")</f>
        <v>0</v>
      </c>
      <c r="AK55" s="36">
        <f aca="true" t="shared" si="39" ref="AK55:AK60">COUNTIF(A55:AE55,"L")</f>
        <v>2</v>
      </c>
      <c r="AL55" s="19">
        <f aca="true" t="shared" si="40" ref="AL55:AL60">AI55*2+AJ55</f>
        <v>2</v>
      </c>
      <c r="AM55" s="36">
        <f aca="true" t="shared" si="41" ref="AM55:AM60">SUM(B55,E55,H55,K55,N55,Q55,T55,W55,Z55,AC55)</f>
        <v>811</v>
      </c>
      <c r="AN55" s="50"/>
      <c r="AO55" s="20"/>
    </row>
    <row r="56" spans="1:41" ht="21" customHeight="1">
      <c r="A56" s="58" t="s">
        <v>68</v>
      </c>
      <c r="B56" s="29">
        <v>278</v>
      </c>
      <c r="C56" s="19">
        <f>B55</f>
        <v>271</v>
      </c>
      <c r="D56" s="25" t="str">
        <f>IF((COUNTBLANK(B56:B56)=1),"-",IF(B56&gt;B55,"W",IF(B56=B55,"D","L")))</f>
        <v>W</v>
      </c>
      <c r="E56" s="29">
        <v>279</v>
      </c>
      <c r="F56" s="19">
        <f>+E59</f>
        <v>0</v>
      </c>
      <c r="G56" s="19" t="str">
        <f>IF((COUNTBLANK(E56:E56)=1),"-",IF(E56&gt;E59,"W",IF(E56=E59,"D","L")))</f>
        <v>W</v>
      </c>
      <c r="H56" s="29">
        <v>274</v>
      </c>
      <c r="I56" s="19">
        <f>+H57</f>
        <v>281</v>
      </c>
      <c r="J56" s="25" t="str">
        <f>IF((COUNTBLANK(H56:H56)=1),"-",IF(H56&gt;H57,"W",IF(H56=H57,"D","L")))</f>
        <v>L</v>
      </c>
      <c r="K56" s="29"/>
      <c r="L56" s="19">
        <f>+K60</f>
        <v>0</v>
      </c>
      <c r="M56" s="19" t="str">
        <f>IF((COUNTBLANK(K56:K56)=1),"-",IF(K56&gt;K60,"W",IF(K56=K60,"D","L")))</f>
        <v>-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R Marritt</v>
      </c>
      <c r="AH56" s="33">
        <f t="shared" si="36"/>
        <v>3</v>
      </c>
      <c r="AI56" s="36">
        <f t="shared" si="37"/>
        <v>2</v>
      </c>
      <c r="AJ56" s="19">
        <f t="shared" si="38"/>
        <v>0</v>
      </c>
      <c r="AK56" s="36">
        <f t="shared" si="39"/>
        <v>1</v>
      </c>
      <c r="AL56" s="19">
        <f t="shared" si="40"/>
        <v>4</v>
      </c>
      <c r="AM56" s="36">
        <f t="shared" si="41"/>
        <v>831</v>
      </c>
      <c r="AN56" s="50"/>
      <c r="AO56" s="20"/>
    </row>
    <row r="57" spans="1:41" ht="21" customHeight="1">
      <c r="A57" s="60" t="s">
        <v>69</v>
      </c>
      <c r="B57" s="29">
        <v>288</v>
      </c>
      <c r="C57" s="19">
        <f>B60</f>
        <v>0</v>
      </c>
      <c r="D57" s="25" t="str">
        <f>IF((COUNTBLANK(B57:B57)=1),"-",IF(B57&gt;B60,"W",IF(B57=B60,"D","L")))</f>
        <v>W</v>
      </c>
      <c r="E57" s="29">
        <v>282</v>
      </c>
      <c r="F57" s="19">
        <f>+E55</f>
        <v>268</v>
      </c>
      <c r="G57" s="19" t="str">
        <f>IF((COUNTBLANK(E57:E57)=1),"-",IF(E57&gt;E55,"W",IF(E57=E55,"D","L")))</f>
        <v>W</v>
      </c>
      <c r="H57" s="29">
        <v>281</v>
      </c>
      <c r="I57" s="19">
        <f>+H56</f>
        <v>274</v>
      </c>
      <c r="J57" s="25" t="str">
        <f>IF((COUNTBLANK(H57:H57)=1),"-",IF(H57&gt;H56,"W",IF(H57=H56,"D","L")))</f>
        <v>W</v>
      </c>
      <c r="K57" s="29"/>
      <c r="L57" s="19">
        <f>+K58</f>
        <v>0</v>
      </c>
      <c r="M57" s="19" t="str">
        <f>IF((COUNTBLANK(K57:K57)=1),"-",IF(K57&gt;K58,"W",IF(K57=K58,"D","L")))</f>
        <v>-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N Gardiner</v>
      </c>
      <c r="AH57" s="33">
        <f t="shared" si="36"/>
        <v>3</v>
      </c>
      <c r="AI57" s="36">
        <f t="shared" si="37"/>
        <v>3</v>
      </c>
      <c r="AJ57" s="19">
        <f t="shared" si="38"/>
        <v>0</v>
      </c>
      <c r="AK57" s="36">
        <f t="shared" si="39"/>
        <v>0</v>
      </c>
      <c r="AL57" s="19">
        <f t="shared" si="40"/>
        <v>6</v>
      </c>
      <c r="AM57" s="36">
        <f t="shared" si="41"/>
        <v>851</v>
      </c>
      <c r="AN57" s="50"/>
      <c r="AO57" s="20"/>
    </row>
    <row r="58" spans="1:41" ht="21" customHeight="1">
      <c r="A58" s="58" t="s">
        <v>70</v>
      </c>
      <c r="B58" s="29">
        <v>276</v>
      </c>
      <c r="C58" s="19">
        <f>B59</f>
        <v>281</v>
      </c>
      <c r="D58" s="25" t="str">
        <f>IF((COUNTBLANK(B58:B58)=1),"-",IF(B58&gt;B59,"W",IF(B58=B59,"D","L")))</f>
        <v>L</v>
      </c>
      <c r="E58" s="29">
        <v>263</v>
      </c>
      <c r="F58" s="19">
        <f>+E60</f>
        <v>0</v>
      </c>
      <c r="G58" s="19" t="str">
        <f>IF((COUNTBLANK(E58:E58)=1),"-",IF(E58&gt;E60,"W",IF(E58=E60,"D","L")))</f>
        <v>W</v>
      </c>
      <c r="H58" s="29">
        <v>271</v>
      </c>
      <c r="I58" s="19">
        <f>+H55</f>
        <v>272</v>
      </c>
      <c r="J58" s="25" t="str">
        <f>IF((COUNTBLANK(H58:H58)=1),"-",IF(H58&gt;H55,"W",IF(H58=H55,"D","L")))</f>
        <v>L</v>
      </c>
      <c r="K58" s="29"/>
      <c r="L58" s="19">
        <f>+K57</f>
        <v>0</v>
      </c>
      <c r="M58" s="19" t="str">
        <f>IF((COUNTBLANK(K58:K58)=1),"-",IF(K58&gt;K57,"W",IF(K58=K57,"D","L")))</f>
        <v>-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C R South</v>
      </c>
      <c r="AH58" s="33">
        <f t="shared" si="36"/>
        <v>3</v>
      </c>
      <c r="AI58" s="36">
        <f t="shared" si="37"/>
        <v>1</v>
      </c>
      <c r="AJ58" s="19">
        <f t="shared" si="38"/>
        <v>0</v>
      </c>
      <c r="AK58" s="36">
        <f t="shared" si="39"/>
        <v>2</v>
      </c>
      <c r="AL58" s="19">
        <f t="shared" si="40"/>
        <v>2</v>
      </c>
      <c r="AM58" s="36">
        <f t="shared" si="41"/>
        <v>810</v>
      </c>
      <c r="AN58" s="50"/>
      <c r="AO58" s="20"/>
    </row>
    <row r="59" spans="1:41" ht="21" customHeight="1">
      <c r="A59" s="60" t="s">
        <v>71</v>
      </c>
      <c r="B59" s="29">
        <v>281</v>
      </c>
      <c r="C59" s="19">
        <f>B58</f>
        <v>276</v>
      </c>
      <c r="D59" s="25" t="str">
        <f>IF((COUNTBLANK(B59:B59)=1),"-",IF(B59&gt;B58,"W",IF(B59=B58,"D","L")))</f>
        <v>W</v>
      </c>
      <c r="E59" s="29"/>
      <c r="F59" s="19">
        <f>+E56</f>
        <v>279</v>
      </c>
      <c r="G59" s="19" t="str">
        <f>IF((COUNTBLANK(E59:E59)=1),"-",IF(E59&gt;E56,"W",IF(E59=E56,"D","L")))</f>
        <v>-</v>
      </c>
      <c r="H59" s="29">
        <v>285</v>
      </c>
      <c r="I59" s="19">
        <f>+H60</f>
        <v>0</v>
      </c>
      <c r="J59" s="25" t="str">
        <f>IF((COUNTBLANK(H59:H59)=1),"-",IF(H59&gt;H60,"W",IF(H59=H60,"D","L")))</f>
        <v>W</v>
      </c>
      <c r="K59" s="29"/>
      <c r="L59" s="19">
        <f>+K55</f>
        <v>0</v>
      </c>
      <c r="M59" s="19" t="str">
        <f>IF((COUNTBLANK(K59:K59)=1),"-",IF(K59&gt;K55,"W",IF(K59=K55,"D","L")))</f>
        <v>-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6" t="str">
        <f t="shared" si="35"/>
        <v>S Oliver</v>
      </c>
      <c r="AH59" s="33">
        <f t="shared" si="36"/>
        <v>2</v>
      </c>
      <c r="AI59" s="36">
        <f t="shared" si="37"/>
        <v>2</v>
      </c>
      <c r="AJ59" s="19">
        <f t="shared" si="38"/>
        <v>0</v>
      </c>
      <c r="AK59" s="36">
        <f t="shared" si="39"/>
        <v>0</v>
      </c>
      <c r="AL59" s="19">
        <f t="shared" si="40"/>
        <v>4</v>
      </c>
      <c r="AM59" s="36">
        <f t="shared" si="41"/>
        <v>566</v>
      </c>
      <c r="AN59" s="50"/>
      <c r="AO59" s="20"/>
    </row>
    <row r="60" spans="1:41" ht="21" customHeight="1">
      <c r="A60" s="60" t="s">
        <v>66</v>
      </c>
      <c r="B60" s="29"/>
      <c r="C60" s="19">
        <f>B57</f>
        <v>288</v>
      </c>
      <c r="D60" s="25" t="str">
        <f>IF((COUNTBLANK(B60:B60)=1),"-",IF(B60&gt;B57,"W",IF(B60=B57,"D","L")))</f>
        <v>-</v>
      </c>
      <c r="E60" s="29"/>
      <c r="F60" s="19">
        <f>+E58</f>
        <v>263</v>
      </c>
      <c r="G60" s="19" t="str">
        <f>IF((COUNTBLANK(E60:E60)=1),"-",IF(E60&gt;E58,"W",IF(E60=E58,"D","L")))</f>
        <v>-</v>
      </c>
      <c r="H60" s="29"/>
      <c r="I60" s="19">
        <f>+H59</f>
        <v>285</v>
      </c>
      <c r="J60" s="25" t="str">
        <f>IF((COUNTBLANK(H60:H60)=1),"-",IF(H60&gt;H59,"W",IF(H60=H59,"D","L")))</f>
        <v>-</v>
      </c>
      <c r="K60" s="29"/>
      <c r="L60" s="19">
        <f>+K56</f>
        <v>0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18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61">
        <v>43387</v>
      </c>
      <c r="D63" s="62"/>
      <c r="E63" s="48" t="s">
        <v>17</v>
      </c>
      <c r="F63" s="61">
        <v>43401</v>
      </c>
      <c r="G63" s="62"/>
      <c r="H63" s="48" t="s">
        <v>18</v>
      </c>
      <c r="I63" s="61">
        <v>43415</v>
      </c>
      <c r="J63" s="62"/>
      <c r="K63" s="48" t="s">
        <v>28</v>
      </c>
      <c r="L63" s="61">
        <v>43429</v>
      </c>
      <c r="M63" s="62"/>
      <c r="N63" s="48" t="s">
        <v>19</v>
      </c>
      <c r="O63" s="61">
        <v>43443</v>
      </c>
      <c r="P63" s="62"/>
      <c r="Q63" s="48" t="s">
        <v>20</v>
      </c>
      <c r="R63" s="61">
        <v>43457</v>
      </c>
      <c r="S63" s="62"/>
      <c r="T63" s="48" t="s">
        <v>21</v>
      </c>
      <c r="U63" s="61">
        <v>43471</v>
      </c>
      <c r="V63" s="62"/>
      <c r="W63" s="48" t="s">
        <v>22</v>
      </c>
      <c r="X63" s="61">
        <v>43485</v>
      </c>
      <c r="Y63" s="62"/>
      <c r="Z63" s="48" t="s">
        <v>23</v>
      </c>
      <c r="AA63" s="61">
        <v>43499</v>
      </c>
      <c r="AB63" s="62"/>
      <c r="AC63" s="49" t="s">
        <v>24</v>
      </c>
      <c r="AD63" s="61">
        <v>43513</v>
      </c>
      <c r="AE63" s="62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58" t="s">
        <v>72</v>
      </c>
      <c r="B65" s="29">
        <v>273</v>
      </c>
      <c r="C65" s="5">
        <f>B66</f>
        <v>269</v>
      </c>
      <c r="D65" s="28" t="str">
        <f>IF((COUNTBLANK(B65:B65)=1),"-",IF(B65&gt;B66,"W",IF(B65=B66,"D","L")))</f>
        <v>W</v>
      </c>
      <c r="E65" s="29">
        <v>274</v>
      </c>
      <c r="F65" s="5">
        <f>+E67</f>
        <v>277</v>
      </c>
      <c r="G65" s="5" t="str">
        <f>IF((COUNTBLANK(E65:E65)=1),"-",IF(E65&gt;E67,"W",IF(E65=E67,"D","L")))</f>
        <v>L</v>
      </c>
      <c r="H65" s="29">
        <v>274</v>
      </c>
      <c r="I65" s="5">
        <f>+H68</f>
        <v>265</v>
      </c>
      <c r="J65" s="28" t="str">
        <f>IF((COUNTBLANK(H65:H65)=1),"-",IF(H65&gt;H68,"W",IF(H65=H68,"D","L")))</f>
        <v>W</v>
      </c>
      <c r="K65" s="29"/>
      <c r="L65" s="5">
        <f>+K69</f>
        <v>0</v>
      </c>
      <c r="M65" s="5" t="str">
        <f>IF((COUNTBLANK(K65:K65)=1),"-",IF(K65&gt;K69,"W",IF(K65=K69,"D","L")))</f>
        <v>-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Smart</v>
      </c>
      <c r="AH65" s="33">
        <f aca="true" t="shared" si="43" ref="AH65:AH70">10-COUNTBLANK(B65:AE65)</f>
        <v>3</v>
      </c>
      <c r="AI65" s="36">
        <f aca="true" t="shared" si="44" ref="AI65:AI70">COUNTIF(A65:AE65,"W")</f>
        <v>2</v>
      </c>
      <c r="AJ65" s="19">
        <f aca="true" t="shared" si="45" ref="AJ65:AJ70">COUNTIF(B65:AE65,"D")</f>
        <v>0</v>
      </c>
      <c r="AK65" s="36">
        <f aca="true" t="shared" si="46" ref="AK65:AK70">COUNTIF(A65:AE65,"L")</f>
        <v>1</v>
      </c>
      <c r="AL65" s="19">
        <f aca="true" t="shared" si="47" ref="AL65:AL70">AI65*2+AJ65</f>
        <v>4</v>
      </c>
      <c r="AM65" s="36">
        <f aca="true" t="shared" si="48" ref="AM65:AM70">SUM(B65,E65,H65,K65,N65,Q65,T65,W65,Z65,AC65)</f>
        <v>821</v>
      </c>
      <c r="AN65" s="51"/>
      <c r="AO65" s="20"/>
    </row>
    <row r="66" spans="1:41" ht="21" customHeight="1">
      <c r="A66" s="58" t="s">
        <v>73</v>
      </c>
      <c r="B66" s="29">
        <v>269</v>
      </c>
      <c r="C66" s="19">
        <f>B65</f>
        <v>273</v>
      </c>
      <c r="D66" s="25" t="str">
        <f>IF((COUNTBLANK(B66:B66)=1),"-",IF(B66&gt;B65,"W",IF(B66=B65,"D","L")))</f>
        <v>L</v>
      </c>
      <c r="E66" s="29">
        <v>273</v>
      </c>
      <c r="F66" s="19">
        <f>+E69</f>
        <v>272</v>
      </c>
      <c r="G66" s="19" t="str">
        <f>IF((COUNTBLANK(E66:E66)=1),"-",IF(E66&gt;E69,"W",IF(E66=E69,"D","L")))</f>
        <v>W</v>
      </c>
      <c r="H66" s="29">
        <v>277</v>
      </c>
      <c r="I66" s="19">
        <f>+H67</f>
        <v>274</v>
      </c>
      <c r="J66" s="25" t="str">
        <f>IF((COUNTBLANK(H66:H66)=1),"-",IF(H66&gt;H67,"W",IF(H66=H67,"D","L")))</f>
        <v>W</v>
      </c>
      <c r="K66" s="29"/>
      <c r="L66" s="19">
        <f>+K70</f>
        <v>0</v>
      </c>
      <c r="M66" s="19" t="str">
        <f>IF((COUNTBLANK(K66:K66)=1),"-",IF(K66&gt;K70,"W",IF(K66=K70,"D","L")))</f>
        <v>-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A South</v>
      </c>
      <c r="AH66" s="33">
        <f t="shared" si="43"/>
        <v>3</v>
      </c>
      <c r="AI66" s="36">
        <f t="shared" si="44"/>
        <v>2</v>
      </c>
      <c r="AJ66" s="19">
        <f t="shared" si="45"/>
        <v>0</v>
      </c>
      <c r="AK66" s="36">
        <f t="shared" si="46"/>
        <v>1</v>
      </c>
      <c r="AL66" s="19">
        <f t="shared" si="47"/>
        <v>4</v>
      </c>
      <c r="AM66" s="36">
        <f t="shared" si="48"/>
        <v>819</v>
      </c>
      <c r="AN66" s="50"/>
      <c r="AO66" s="20"/>
    </row>
    <row r="67" spans="1:41" ht="21" customHeight="1">
      <c r="A67" s="60" t="s">
        <v>74</v>
      </c>
      <c r="B67" s="29">
        <v>278</v>
      </c>
      <c r="C67" s="19">
        <f>B70</f>
        <v>0</v>
      </c>
      <c r="D67" s="25" t="str">
        <f>IF((COUNTBLANK(B67:B67)=1),"-",IF(B67&gt;B70,"W",IF(B67=B70,"D","L")))</f>
        <v>W</v>
      </c>
      <c r="E67" s="29">
        <v>277</v>
      </c>
      <c r="F67" s="19">
        <f>+E65</f>
        <v>274</v>
      </c>
      <c r="G67" s="19" t="str">
        <f>IF((COUNTBLANK(E67:E67)=1),"-",IF(E67&gt;E65,"W",IF(E67=E65,"D","L")))</f>
        <v>W</v>
      </c>
      <c r="H67" s="29">
        <v>274</v>
      </c>
      <c r="I67" s="19">
        <f>+H66</f>
        <v>277</v>
      </c>
      <c r="J67" s="25" t="str">
        <f>IF((COUNTBLANK(H67:H67)=1),"-",IF(H67&gt;H66,"W",IF(H67=H66,"D","L")))</f>
        <v>L</v>
      </c>
      <c r="K67" s="29"/>
      <c r="L67" s="19">
        <f>+K68</f>
        <v>0</v>
      </c>
      <c r="M67" s="19" t="str">
        <f>IF((COUNTBLANK(K67:K67)=1),"-",IF(K67&gt;K68,"W",IF(K67=K68,"D","L")))</f>
        <v>-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Marritt</v>
      </c>
      <c r="AH67" s="33">
        <f t="shared" si="43"/>
        <v>3</v>
      </c>
      <c r="AI67" s="36">
        <f t="shared" si="44"/>
        <v>2</v>
      </c>
      <c r="AJ67" s="19">
        <f t="shared" si="45"/>
        <v>0</v>
      </c>
      <c r="AK67" s="36">
        <f t="shared" si="46"/>
        <v>1</v>
      </c>
      <c r="AL67" s="19">
        <f t="shared" si="47"/>
        <v>4</v>
      </c>
      <c r="AM67" s="36">
        <f t="shared" si="48"/>
        <v>829</v>
      </c>
      <c r="AN67" s="50"/>
      <c r="AO67" s="20"/>
    </row>
    <row r="68" spans="1:41" ht="21" customHeight="1">
      <c r="A68" s="58" t="s">
        <v>75</v>
      </c>
      <c r="B68" s="29">
        <v>264</v>
      </c>
      <c r="C68" s="19">
        <f>B69</f>
        <v>277</v>
      </c>
      <c r="D68" s="25" t="str">
        <f>IF((COUNTBLANK(B68:B68)=1),"-",IF(B68&gt;B69,"W",IF(B68=B69,"D","L")))</f>
        <v>L</v>
      </c>
      <c r="E68" s="29">
        <v>275</v>
      </c>
      <c r="F68" s="19">
        <f>+E70</f>
        <v>0</v>
      </c>
      <c r="G68" s="19" t="str">
        <f>IF((COUNTBLANK(E68:E68)=1),"-",IF(E68&gt;E70,"W",IF(E68=E70,"D","L")))</f>
        <v>W</v>
      </c>
      <c r="H68" s="29">
        <v>265</v>
      </c>
      <c r="I68" s="19">
        <f>+H65</f>
        <v>274</v>
      </c>
      <c r="J68" s="25" t="str">
        <f>IF((COUNTBLANK(H68:H68)=1),"-",IF(H68&gt;H65,"W",IF(H68=H65,"D","L")))</f>
        <v>L</v>
      </c>
      <c r="K68" s="29"/>
      <c r="L68" s="19">
        <f>+K67</f>
        <v>0</v>
      </c>
      <c r="M68" s="19" t="str">
        <f>IF((COUNTBLANK(K68:K68)=1),"-",IF(K68&gt;K67,"W",IF(K68=K67,"D","L")))</f>
        <v>-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A Purcell</v>
      </c>
      <c r="AH68" s="33">
        <f t="shared" si="43"/>
        <v>3</v>
      </c>
      <c r="AI68" s="36">
        <f t="shared" si="44"/>
        <v>1</v>
      </c>
      <c r="AJ68" s="19">
        <f t="shared" si="45"/>
        <v>0</v>
      </c>
      <c r="AK68" s="36">
        <f t="shared" si="46"/>
        <v>2</v>
      </c>
      <c r="AL68" s="19">
        <f t="shared" si="47"/>
        <v>2</v>
      </c>
      <c r="AM68" s="36">
        <f t="shared" si="48"/>
        <v>804</v>
      </c>
      <c r="AN68" s="50"/>
      <c r="AO68" s="20"/>
    </row>
    <row r="69" spans="1:41" ht="21" customHeight="1">
      <c r="A69" s="58" t="s">
        <v>76</v>
      </c>
      <c r="B69" s="29">
        <v>277</v>
      </c>
      <c r="C69" s="19">
        <f>B68</f>
        <v>264</v>
      </c>
      <c r="D69" s="25" t="str">
        <f>IF((COUNTBLANK(B69:B69)=1),"-",IF(B69&gt;B68,"W",IF(B69=B68,"D","L")))</f>
        <v>W</v>
      </c>
      <c r="E69" s="29">
        <v>272</v>
      </c>
      <c r="F69" s="19">
        <f>+E66</f>
        <v>273</v>
      </c>
      <c r="G69" s="19" t="str">
        <f>IF((COUNTBLANK(E69:E69)=1),"-",IF(E69&gt;E66,"W",IF(E69=E66,"D","L")))</f>
        <v>L</v>
      </c>
      <c r="H69" s="29">
        <v>279</v>
      </c>
      <c r="I69" s="19">
        <f>+H70</f>
        <v>0</v>
      </c>
      <c r="J69" s="25" t="str">
        <f>IF((COUNTBLANK(H69:H69)=1),"-",IF(H69&gt;H70,"W",IF(H69=H70,"D","L")))</f>
        <v>W</v>
      </c>
      <c r="K69" s="29"/>
      <c r="L69" s="19">
        <f>+K65</f>
        <v>0</v>
      </c>
      <c r="M69" s="19" t="str">
        <f>IF((COUNTBLANK(K69:K69)=1),"-",IF(K69&gt;K65,"W",IF(K69=K65,"D","L")))</f>
        <v>-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A Medcalf</v>
      </c>
      <c r="AH69" s="33">
        <f t="shared" si="43"/>
        <v>3</v>
      </c>
      <c r="AI69" s="36">
        <f t="shared" si="44"/>
        <v>2</v>
      </c>
      <c r="AJ69" s="19">
        <f t="shared" si="45"/>
        <v>0</v>
      </c>
      <c r="AK69" s="36">
        <f t="shared" si="46"/>
        <v>1</v>
      </c>
      <c r="AL69" s="19">
        <f t="shared" si="47"/>
        <v>4</v>
      </c>
      <c r="AM69" s="36">
        <f t="shared" si="48"/>
        <v>828</v>
      </c>
      <c r="AN69" s="50"/>
      <c r="AO69" s="20"/>
    </row>
    <row r="70" spans="1:41" ht="21" customHeight="1">
      <c r="A70" s="58" t="s">
        <v>66</v>
      </c>
      <c r="B70" s="29"/>
      <c r="C70" s="19">
        <f>B67</f>
        <v>278</v>
      </c>
      <c r="D70" s="25" t="str">
        <f>IF((COUNTBLANK(B70:B70)=1),"-",IF(B70&gt;B67,"W",IF(B70=B67,"D","L")))</f>
        <v>-</v>
      </c>
      <c r="E70" s="29"/>
      <c r="F70" s="19">
        <f>+E68</f>
        <v>275</v>
      </c>
      <c r="G70" s="19" t="str">
        <f>IF((COUNTBLANK(E70:E70)=1),"-",IF(E70&gt;E68,"W",IF(E70=E68,"D","L")))</f>
        <v>-</v>
      </c>
      <c r="H70" s="29"/>
      <c r="I70" s="19">
        <f>+H69</f>
        <v>279</v>
      </c>
      <c r="J70" s="25" t="str">
        <f>IF((COUNTBLANK(H70:H70)=1),"-",IF(H70&gt;H69,"W",IF(H70=H69,"D","L")))</f>
        <v>-</v>
      </c>
      <c r="K70" s="29"/>
      <c r="L70" s="19">
        <f>+K66</f>
        <v>0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18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61">
        <v>43387</v>
      </c>
      <c r="D73" s="62"/>
      <c r="E73" s="48" t="s">
        <v>17</v>
      </c>
      <c r="F73" s="61">
        <v>43401</v>
      </c>
      <c r="G73" s="62"/>
      <c r="H73" s="48" t="s">
        <v>18</v>
      </c>
      <c r="I73" s="61">
        <v>43415</v>
      </c>
      <c r="J73" s="62"/>
      <c r="K73" s="48" t="s">
        <v>28</v>
      </c>
      <c r="L73" s="61">
        <v>43429</v>
      </c>
      <c r="M73" s="62"/>
      <c r="N73" s="48" t="s">
        <v>19</v>
      </c>
      <c r="O73" s="61">
        <v>43443</v>
      </c>
      <c r="P73" s="62"/>
      <c r="Q73" s="48" t="s">
        <v>20</v>
      </c>
      <c r="R73" s="61">
        <v>43457</v>
      </c>
      <c r="S73" s="62"/>
      <c r="T73" s="48" t="s">
        <v>21</v>
      </c>
      <c r="U73" s="61">
        <v>43471</v>
      </c>
      <c r="V73" s="62"/>
      <c r="W73" s="48" t="s">
        <v>22</v>
      </c>
      <c r="X73" s="61">
        <v>43485</v>
      </c>
      <c r="Y73" s="62"/>
      <c r="Z73" s="48" t="s">
        <v>23</v>
      </c>
      <c r="AA73" s="61">
        <v>43499</v>
      </c>
      <c r="AB73" s="62"/>
      <c r="AC73" s="49" t="s">
        <v>24</v>
      </c>
      <c r="AD73" s="61">
        <v>43513</v>
      </c>
      <c r="AE73" s="62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58" t="s">
        <v>77</v>
      </c>
      <c r="B75" s="29">
        <v>271</v>
      </c>
      <c r="C75" s="5">
        <f>B76</f>
        <v>236</v>
      </c>
      <c r="D75" s="28" t="str">
        <f>IF((COUNTBLANK(B75:B75)=1),"-",IF(B75&gt;B76,"W",IF(B75=B76,"D","L")))</f>
        <v>W</v>
      </c>
      <c r="E75" s="29">
        <v>261</v>
      </c>
      <c r="F75" s="5">
        <f>+E77</f>
        <v>262</v>
      </c>
      <c r="G75" s="5" t="str">
        <f>IF((COUNTBLANK(E75:E75)=1),"-",IF(E75&gt;E77,"W",IF(E75=E77,"D","L")))</f>
        <v>L</v>
      </c>
      <c r="H75" s="29">
        <v>275</v>
      </c>
      <c r="I75" s="5">
        <f>+H78</f>
        <v>267</v>
      </c>
      <c r="J75" s="28" t="str">
        <f>IF((COUNTBLANK(H75:H75)=1),"-",IF(H75&gt;H78,"W",IF(H75=H78,"D","L")))</f>
        <v>W</v>
      </c>
      <c r="K75" s="29"/>
      <c r="L75" s="5">
        <f>+K79</f>
        <v>0</v>
      </c>
      <c r="M75" s="5" t="str">
        <f>IF((COUNTBLANK(K75:K75)=1),"-",IF(K75&gt;K79,"W",IF(K75=K79,"D","L")))</f>
        <v>-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S Fitzgerald</v>
      </c>
      <c r="AH75" s="33">
        <f aca="true" t="shared" si="50" ref="AH75:AH80">10-COUNTBLANK(B75:AE75)</f>
        <v>3</v>
      </c>
      <c r="AI75" s="36">
        <f aca="true" t="shared" si="51" ref="AI75:AI80">COUNTIF(A75:AE75,"W")</f>
        <v>2</v>
      </c>
      <c r="AJ75" s="19">
        <f aca="true" t="shared" si="52" ref="AJ75:AJ80">COUNTIF(B75:AE75,"D")</f>
        <v>0</v>
      </c>
      <c r="AK75" s="36">
        <f aca="true" t="shared" si="53" ref="AK75:AK80">COUNTIF(A75:AE75,"L")</f>
        <v>1</v>
      </c>
      <c r="AL75" s="19">
        <f aca="true" t="shared" si="54" ref="AL75:AL80">AI75*2+AJ75</f>
        <v>4</v>
      </c>
      <c r="AM75" s="36">
        <f aca="true" t="shared" si="55" ref="AM75:AM80">SUM(B75,E75,H75,K75,N75,Q75,T75,W75,Z75,AC75)</f>
        <v>807</v>
      </c>
      <c r="AN75" s="50"/>
      <c r="AO75" s="20"/>
    </row>
    <row r="76" spans="1:41" ht="21" customHeight="1">
      <c r="A76" s="58" t="s">
        <v>78</v>
      </c>
      <c r="B76" s="29">
        <v>236</v>
      </c>
      <c r="C76" s="19">
        <f>B75</f>
        <v>271</v>
      </c>
      <c r="D76" s="25" t="str">
        <f>IF((COUNTBLANK(B76:B76)=1),"-",IF(B76&gt;B75,"W",IF(B76=B75,"D","L")))</f>
        <v>L</v>
      </c>
      <c r="E76" s="29">
        <v>273</v>
      </c>
      <c r="F76" s="19">
        <f>+E79</f>
        <v>284</v>
      </c>
      <c r="G76" s="19" t="str">
        <f>IF((COUNTBLANK(E76:E76)=1),"-",IF(E76&gt;E79,"W",IF(E76=E79,"D","L")))</f>
        <v>L</v>
      </c>
      <c r="H76" s="29">
        <v>270</v>
      </c>
      <c r="I76" s="19">
        <f>+H77</f>
        <v>258</v>
      </c>
      <c r="J76" s="25" t="str">
        <f>IF((COUNTBLANK(H76:H76)=1),"-",IF(H76&gt;H77,"W",IF(H76=H77,"D","L")))</f>
        <v>W</v>
      </c>
      <c r="K76" s="29"/>
      <c r="L76" s="19">
        <f>+K80</f>
        <v>0</v>
      </c>
      <c r="M76" s="19" t="str">
        <f>IF((COUNTBLANK(K76:K76)=1),"-",IF(K76&gt;K80,"W",IF(K76=K80,"D","L")))</f>
        <v>-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A Watson</v>
      </c>
      <c r="AH76" s="33">
        <f t="shared" si="50"/>
        <v>3</v>
      </c>
      <c r="AI76" s="36">
        <f t="shared" si="51"/>
        <v>1</v>
      </c>
      <c r="AJ76" s="19">
        <f t="shared" si="52"/>
        <v>0</v>
      </c>
      <c r="AK76" s="36">
        <f t="shared" si="53"/>
        <v>2</v>
      </c>
      <c r="AL76" s="19">
        <f t="shared" si="54"/>
        <v>2</v>
      </c>
      <c r="AM76" s="36">
        <f t="shared" si="55"/>
        <v>779</v>
      </c>
      <c r="AN76" s="50"/>
      <c r="AO76" s="20"/>
    </row>
    <row r="77" spans="1:41" ht="21" customHeight="1">
      <c r="A77" s="60" t="s">
        <v>79</v>
      </c>
      <c r="B77" s="29">
        <v>268</v>
      </c>
      <c r="C77" s="19">
        <f>B80</f>
        <v>0</v>
      </c>
      <c r="D77" s="25" t="str">
        <f>IF((COUNTBLANK(B77:B77)=1),"-",IF(B77&gt;B80,"W",IF(B77=B80,"D","L")))</f>
        <v>W</v>
      </c>
      <c r="E77" s="29">
        <v>262</v>
      </c>
      <c r="F77" s="19">
        <f>+E75</f>
        <v>261</v>
      </c>
      <c r="G77" s="19" t="str">
        <f>IF((COUNTBLANK(E77:E77)=1),"-",IF(E77&gt;E75,"W",IF(E77=E75,"D","L")))</f>
        <v>W</v>
      </c>
      <c r="H77" s="29">
        <v>258</v>
      </c>
      <c r="I77" s="19">
        <f>+H76</f>
        <v>270</v>
      </c>
      <c r="J77" s="25" t="str">
        <f>IF((COUNTBLANK(H77:H77)=1),"-",IF(H77&gt;H76,"W",IF(H77=H76,"D","L")))</f>
        <v>L</v>
      </c>
      <c r="K77" s="29"/>
      <c r="L77" s="19">
        <f>+K78</f>
        <v>0</v>
      </c>
      <c r="M77" s="19" t="str">
        <f>IF((COUNTBLANK(K77:K77)=1),"-",IF(K77&gt;K78,"W",IF(K77=K78,"D","L")))</f>
        <v>-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J Billany</v>
      </c>
      <c r="AH77" s="33">
        <f t="shared" si="50"/>
        <v>3</v>
      </c>
      <c r="AI77" s="36">
        <f t="shared" si="51"/>
        <v>2</v>
      </c>
      <c r="AJ77" s="19">
        <f t="shared" si="52"/>
        <v>0</v>
      </c>
      <c r="AK77" s="36">
        <f t="shared" si="53"/>
        <v>1</v>
      </c>
      <c r="AL77" s="19">
        <f t="shared" si="54"/>
        <v>4</v>
      </c>
      <c r="AM77" s="36">
        <f t="shared" si="55"/>
        <v>788</v>
      </c>
      <c r="AN77" s="50"/>
      <c r="AO77" s="20"/>
    </row>
    <row r="78" spans="1:41" ht="21" customHeight="1">
      <c r="A78" s="58" t="s">
        <v>80</v>
      </c>
      <c r="B78" s="29">
        <v>261</v>
      </c>
      <c r="C78" s="19">
        <f>B79</f>
        <v>278</v>
      </c>
      <c r="D78" s="25" t="str">
        <f>IF((COUNTBLANK(B78:B78)=1),"-",IF(B78&gt;B79,"W",IF(B78=B79,"D","L")))</f>
        <v>L</v>
      </c>
      <c r="E78" s="29">
        <v>270</v>
      </c>
      <c r="F78" s="19">
        <f>+E80</f>
        <v>0</v>
      </c>
      <c r="G78" s="19" t="str">
        <f>IF((COUNTBLANK(E78:E78)=1),"-",IF(E78&gt;E80,"W",IF(E78=E80,"D","L")))</f>
        <v>W</v>
      </c>
      <c r="H78" s="29">
        <v>267</v>
      </c>
      <c r="I78" s="19">
        <f>+H75</f>
        <v>275</v>
      </c>
      <c r="J78" s="25" t="str">
        <f>IF((COUNTBLANK(H78:H78)=1),"-",IF(H78&gt;H75,"W",IF(H78=H75,"D","L")))</f>
        <v>L</v>
      </c>
      <c r="K78" s="29"/>
      <c r="L78" s="19">
        <f>+K77</f>
        <v>0</v>
      </c>
      <c r="M78" s="19" t="str">
        <f>IF((COUNTBLANK(K78:K78)=1),"-",IF(K78&gt;K77,"W",IF(K78=K77,"D","L")))</f>
        <v>-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P Thornton</v>
      </c>
      <c r="AH78" s="33">
        <f t="shared" si="50"/>
        <v>3</v>
      </c>
      <c r="AI78" s="36">
        <f t="shared" si="51"/>
        <v>1</v>
      </c>
      <c r="AJ78" s="19">
        <f t="shared" si="52"/>
        <v>0</v>
      </c>
      <c r="AK78" s="36">
        <f t="shared" si="53"/>
        <v>2</v>
      </c>
      <c r="AL78" s="19">
        <f t="shared" si="54"/>
        <v>2</v>
      </c>
      <c r="AM78" s="36">
        <f t="shared" si="55"/>
        <v>798</v>
      </c>
      <c r="AN78" s="50"/>
      <c r="AO78" s="20"/>
    </row>
    <row r="79" spans="1:41" ht="21" customHeight="1">
      <c r="A79" s="58" t="s">
        <v>81</v>
      </c>
      <c r="B79" s="29">
        <v>278</v>
      </c>
      <c r="C79" s="19">
        <f>B78</f>
        <v>261</v>
      </c>
      <c r="D79" s="25" t="str">
        <f>IF((COUNTBLANK(B79:B79)=1),"-",IF(B79&gt;B78,"W",IF(B79=B78,"D","L")))</f>
        <v>W</v>
      </c>
      <c r="E79" s="29">
        <v>284</v>
      </c>
      <c r="F79" s="19">
        <f>+E76</f>
        <v>273</v>
      </c>
      <c r="G79" s="19" t="str">
        <f>IF((COUNTBLANK(E79:E79)=1),"-",IF(E79&gt;E76,"W",IF(E79=E76,"D","L")))</f>
        <v>W</v>
      </c>
      <c r="H79" s="29">
        <v>287</v>
      </c>
      <c r="I79" s="19">
        <f>+H80</f>
        <v>0</v>
      </c>
      <c r="J79" s="25" t="str">
        <f>IF((COUNTBLANK(H79:H79)=1),"-",IF(H79&gt;H80,"W",IF(H79=H80,"D","L")))</f>
        <v>W</v>
      </c>
      <c r="K79" s="29"/>
      <c r="L79" s="19">
        <f>+K75</f>
        <v>0</v>
      </c>
      <c r="M79" s="19" t="str">
        <f>IF((COUNTBLANK(K79:K79)=1),"-",IF(K79&gt;K75,"W",IF(K79=K75,"D","L")))</f>
        <v>-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C Fletcher</v>
      </c>
      <c r="AH79" s="33">
        <f t="shared" si="50"/>
        <v>3</v>
      </c>
      <c r="AI79" s="36">
        <f t="shared" si="51"/>
        <v>3</v>
      </c>
      <c r="AJ79" s="19">
        <f t="shared" si="52"/>
        <v>0</v>
      </c>
      <c r="AK79" s="36">
        <f t="shared" si="53"/>
        <v>0</v>
      </c>
      <c r="AL79" s="19">
        <f t="shared" si="54"/>
        <v>6</v>
      </c>
      <c r="AM79" s="36">
        <f t="shared" si="55"/>
        <v>849</v>
      </c>
      <c r="AN79" s="50"/>
      <c r="AO79" s="20"/>
    </row>
    <row r="80" spans="1:41" ht="21" customHeight="1">
      <c r="A80" s="58" t="s">
        <v>66</v>
      </c>
      <c r="B80" s="29"/>
      <c r="C80" s="19">
        <f>B77</f>
        <v>268</v>
      </c>
      <c r="D80" s="25" t="str">
        <f>IF((COUNTBLANK(B80:B80)=1),"-",IF(B80&gt;B77,"W",IF(B80=B77,"D","L")))</f>
        <v>-</v>
      </c>
      <c r="E80" s="29"/>
      <c r="F80" s="19">
        <f>+E78</f>
        <v>270</v>
      </c>
      <c r="G80" s="19" t="str">
        <f>IF((COUNTBLANK(E80:E80)=1),"-",IF(E80&gt;E78,"W",IF(E80=E78,"D","L")))</f>
        <v>-</v>
      </c>
      <c r="H80" s="29"/>
      <c r="I80" s="19">
        <f>+H79</f>
        <v>287</v>
      </c>
      <c r="J80" s="25" t="str">
        <f>IF((COUNTBLANK(H80:H80)=1),"-",IF(H80&gt;H79,"W",IF(H80=H79,"D","L")))</f>
        <v>-</v>
      </c>
      <c r="K80" s="29"/>
      <c r="L80" s="19">
        <f>+K76</f>
        <v>0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18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61">
        <v>43387</v>
      </c>
      <c r="D83" s="62"/>
      <c r="E83" s="48" t="s">
        <v>17</v>
      </c>
      <c r="F83" s="61">
        <v>43401</v>
      </c>
      <c r="G83" s="62"/>
      <c r="H83" s="48" t="s">
        <v>18</v>
      </c>
      <c r="I83" s="61">
        <v>43415</v>
      </c>
      <c r="J83" s="62"/>
      <c r="K83" s="48" t="s">
        <v>28</v>
      </c>
      <c r="L83" s="61">
        <v>43429</v>
      </c>
      <c r="M83" s="62"/>
      <c r="N83" s="48" t="s">
        <v>19</v>
      </c>
      <c r="O83" s="61">
        <v>43443</v>
      </c>
      <c r="P83" s="62"/>
      <c r="Q83" s="48" t="s">
        <v>20</v>
      </c>
      <c r="R83" s="61">
        <v>43457</v>
      </c>
      <c r="S83" s="62"/>
      <c r="T83" s="48" t="s">
        <v>21</v>
      </c>
      <c r="U83" s="61">
        <v>43471</v>
      </c>
      <c r="V83" s="62"/>
      <c r="W83" s="48" t="s">
        <v>22</v>
      </c>
      <c r="X83" s="61">
        <v>43485</v>
      </c>
      <c r="Y83" s="62"/>
      <c r="Z83" s="48" t="s">
        <v>23</v>
      </c>
      <c r="AA83" s="61">
        <v>43499</v>
      </c>
      <c r="AB83" s="62"/>
      <c r="AC83" s="49" t="s">
        <v>24</v>
      </c>
      <c r="AD83" s="61">
        <v>43513</v>
      </c>
      <c r="AE83" s="62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1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1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1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1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1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1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61">
        <v>43387</v>
      </c>
      <c r="D93" s="62"/>
      <c r="E93" s="48" t="s">
        <v>17</v>
      </c>
      <c r="F93" s="61">
        <v>43401</v>
      </c>
      <c r="G93" s="62"/>
      <c r="H93" s="48" t="s">
        <v>18</v>
      </c>
      <c r="I93" s="61">
        <v>43415</v>
      </c>
      <c r="J93" s="62"/>
      <c r="K93" s="48" t="s">
        <v>28</v>
      </c>
      <c r="L93" s="61">
        <v>43429</v>
      </c>
      <c r="M93" s="62"/>
      <c r="N93" s="48" t="s">
        <v>19</v>
      </c>
      <c r="O93" s="61">
        <v>43443</v>
      </c>
      <c r="P93" s="62"/>
      <c r="Q93" s="48" t="s">
        <v>20</v>
      </c>
      <c r="R93" s="61">
        <v>43457</v>
      </c>
      <c r="S93" s="62"/>
      <c r="T93" s="48" t="s">
        <v>21</v>
      </c>
      <c r="U93" s="61">
        <v>43471</v>
      </c>
      <c r="V93" s="62"/>
      <c r="W93" s="48" t="s">
        <v>22</v>
      </c>
      <c r="X93" s="61">
        <v>43485</v>
      </c>
      <c r="Y93" s="62"/>
      <c r="Z93" s="48" t="s">
        <v>23</v>
      </c>
      <c r="AA93" s="61">
        <v>43499</v>
      </c>
      <c r="AB93" s="62"/>
      <c r="AC93" s="49" t="s">
        <v>24</v>
      </c>
      <c r="AD93" s="61">
        <v>43513</v>
      </c>
      <c r="AE93" s="62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1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1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1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1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1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1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2023-05-30T10:51:08Z</dcterms:modified>
  <cp:category/>
  <cp:version/>
  <cp:contentType/>
  <cp:contentStatus/>
</cp:coreProperties>
</file>