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500" windowWidth="32760" windowHeight="208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<sst xmlns="http://schemas.openxmlformats.org/spreadsheetml/2006/main" count="170" uniqueCount="41">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</sst>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50" fillId="0" borderId="25" xfId="0" applyFont="1" applyBorder="1" applyAlignment="1" applyProtection="1">
      <alignment horizontal="center"/>
      <protection/>
    </xf>
    <xf numFmtId="172" fontId="51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0" borderId="25" xfId="0" applyFont="1" applyBorder="1" applyAlignment="1" applyProtection="1">
      <alignment horizontal="left"/>
      <protection/>
    </xf>
    <xf numFmtId="0" fontId="52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left"/>
      <protection/>
    </xf>
    <xf numFmtId="0" fontId="51" fillId="0" borderId="24" xfId="0" applyFont="1" applyBorder="1" applyAlignment="1" applyProtection="1">
      <alignment horizontal="center"/>
      <protection/>
    </xf>
    <xf numFmtId="172" fontId="54" fillId="0" borderId="18" xfId="0" applyNumberFormat="1" applyFont="1" applyBorder="1" applyAlignment="1" applyProtection="1">
      <alignment/>
      <protection/>
    </xf>
    <xf numFmtId="0" fontId="51" fillId="0" borderId="25" xfId="0" applyFont="1" applyBorder="1" applyAlignment="1" applyProtection="1">
      <alignment horizontal="center"/>
      <protection/>
    </xf>
    <xf numFmtId="0" fontId="6" fillId="0" borderId="27" xfId="0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5" fillId="0" borderId="26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H31" sqref="H31"/>
    </sheetView>
  </sheetViews>
  <sheetFormatPr defaultColWidth="8.8515625" defaultRowHeight="27.75" customHeight="1"/>
  <cols>
    <col min="1" max="1" width="15.7109375" style="60" customWidth="1"/>
    <col min="2" max="2" width="7.7109375" style="5" customWidth="1"/>
    <col min="3" max="4" width="7.421875" style="5" customWidth="1"/>
    <col min="5" max="5" width="10.4218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41" ht="27.75" customHeight="1" thickBot="1">
      <c r="A2" s="55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7"/>
    </row>
    <row r="3" spans="1:41" ht="27.75" customHeight="1">
      <c r="A3" s="56" t="s">
        <v>2</v>
      </c>
      <c r="B3" s="40" t="s">
        <v>4</v>
      </c>
      <c r="C3" s="63">
        <v>43387</v>
      </c>
      <c r="D3" s="64"/>
      <c r="E3" s="41" t="s">
        <v>6</v>
      </c>
      <c r="F3" s="63">
        <v>43401</v>
      </c>
      <c r="G3" s="64"/>
      <c r="H3" s="41" t="s">
        <v>7</v>
      </c>
      <c r="I3" s="63">
        <v>43415</v>
      </c>
      <c r="J3" s="64"/>
      <c r="K3" s="41" t="s">
        <v>23</v>
      </c>
      <c r="L3" s="63">
        <v>43429</v>
      </c>
      <c r="M3" s="64"/>
      <c r="N3" s="41" t="s">
        <v>8</v>
      </c>
      <c r="O3" s="63">
        <v>43443</v>
      </c>
      <c r="P3" s="64"/>
      <c r="Q3" s="41" t="s">
        <v>9</v>
      </c>
      <c r="R3" s="63">
        <v>43457</v>
      </c>
      <c r="S3" s="64"/>
      <c r="T3" s="41" t="s">
        <v>10</v>
      </c>
      <c r="U3" s="63">
        <v>43471</v>
      </c>
      <c r="V3" s="64"/>
      <c r="W3" s="41" t="s">
        <v>11</v>
      </c>
      <c r="X3" s="63">
        <v>43485</v>
      </c>
      <c r="Y3" s="64"/>
      <c r="Z3" s="41" t="s">
        <v>12</v>
      </c>
      <c r="AA3" s="63">
        <v>43499</v>
      </c>
      <c r="AB3" s="64"/>
      <c r="AC3" s="42" t="s">
        <v>13</v>
      </c>
      <c r="AD3" s="63">
        <v>43513</v>
      </c>
      <c r="AE3" s="64"/>
      <c r="AF3" s="10"/>
      <c r="AG3" s="6" t="s">
        <v>2</v>
      </c>
      <c r="AH3" s="8" t="s">
        <v>14</v>
      </c>
      <c r="AI3" s="28" t="s">
        <v>15</v>
      </c>
      <c r="AJ3" s="11" t="s">
        <v>16</v>
      </c>
      <c r="AK3" s="28" t="s">
        <v>17</v>
      </c>
      <c r="AL3" s="11" t="s">
        <v>18</v>
      </c>
      <c r="AM3" s="28" t="s">
        <v>19</v>
      </c>
      <c r="AN3" s="29" t="s">
        <v>20</v>
      </c>
      <c r="AO3" s="12" t="s">
        <v>26</v>
      </c>
    </row>
    <row r="4" spans="1:41" ht="27.75" customHeight="1" thickBot="1">
      <c r="A4" s="57" t="s">
        <v>0</v>
      </c>
      <c r="B4" s="14" t="s">
        <v>1</v>
      </c>
      <c r="C4" s="15" t="s">
        <v>3</v>
      </c>
      <c r="D4" s="16" t="s">
        <v>5</v>
      </c>
      <c r="E4" s="15" t="s">
        <v>1</v>
      </c>
      <c r="F4" s="15" t="s">
        <v>3</v>
      </c>
      <c r="G4" s="15" t="s">
        <v>5</v>
      </c>
      <c r="H4" s="14" t="s">
        <v>1</v>
      </c>
      <c r="I4" s="15" t="s">
        <v>3</v>
      </c>
      <c r="J4" s="16" t="s">
        <v>5</v>
      </c>
      <c r="K4" s="15" t="s">
        <v>1</v>
      </c>
      <c r="L4" s="15" t="s">
        <v>3</v>
      </c>
      <c r="M4" s="15" t="s">
        <v>5</v>
      </c>
      <c r="N4" s="14" t="s">
        <v>1</v>
      </c>
      <c r="O4" s="15" t="s">
        <v>3</v>
      </c>
      <c r="P4" s="16" t="s">
        <v>5</v>
      </c>
      <c r="Q4" s="14" t="s">
        <v>1</v>
      </c>
      <c r="R4" s="15" t="s">
        <v>3</v>
      </c>
      <c r="S4" s="16" t="s">
        <v>5</v>
      </c>
      <c r="T4" s="15" t="s">
        <v>1</v>
      </c>
      <c r="U4" s="15" t="s">
        <v>3</v>
      </c>
      <c r="V4" s="15" t="s">
        <v>5</v>
      </c>
      <c r="W4" s="14" t="s">
        <v>1</v>
      </c>
      <c r="X4" s="15" t="s">
        <v>3</v>
      </c>
      <c r="Y4" s="16" t="s">
        <v>5</v>
      </c>
      <c r="Z4" s="15" t="s">
        <v>1</v>
      </c>
      <c r="AA4" s="15" t="s">
        <v>3</v>
      </c>
      <c r="AB4" s="15" t="s">
        <v>5</v>
      </c>
      <c r="AC4" s="14" t="s">
        <v>1</v>
      </c>
      <c r="AD4" s="15" t="s">
        <v>3</v>
      </c>
      <c r="AE4" s="16" t="s">
        <v>5</v>
      </c>
      <c r="AF4" s="1"/>
      <c r="AG4" s="13" t="s">
        <v>0</v>
      </c>
      <c r="AH4" s="14"/>
      <c r="AI4" s="30"/>
      <c r="AJ4" s="15"/>
      <c r="AK4" s="30"/>
      <c r="AL4" s="15"/>
      <c r="AM4" s="30"/>
      <c r="AN4" s="31"/>
      <c r="AO4" s="17"/>
    </row>
    <row r="5" spans="1:41" ht="27.75" customHeight="1">
      <c r="A5" s="54" t="s">
        <v>29</v>
      </c>
      <c r="B5" s="20">
        <v>264</v>
      </c>
      <c r="C5" s="7">
        <f>B6</f>
        <v>280</v>
      </c>
      <c r="D5" s="9" t="str">
        <f>IF((COUNTBLANK(B5:B5)=1),"-",IF(B5&gt;B6,"W",IF(B5=B6,"D","L")))</f>
        <v>L</v>
      </c>
      <c r="E5" s="20">
        <v>265</v>
      </c>
      <c r="F5" s="7">
        <f>+E7</f>
        <v>272</v>
      </c>
      <c r="G5" s="7" t="str">
        <f>IF((COUNTBLANK(E5:E5)=1),"-",IF(E5&gt;E7,"W",IF(E5=E7,"D","L")))</f>
        <v>L</v>
      </c>
      <c r="H5" s="20">
        <v>252</v>
      </c>
      <c r="I5" s="7">
        <f>+H8</f>
        <v>281</v>
      </c>
      <c r="J5" s="9" t="str">
        <f>IF((COUNTBLANK(H5:H5)=1),"-",IF(H5&gt;H8,"W",IF(H5=H8,"D","L")))</f>
        <v>L</v>
      </c>
      <c r="K5" s="18"/>
      <c r="L5" s="7">
        <f>+K9</f>
        <v>0</v>
      </c>
      <c r="M5" s="9" t="str">
        <f>IF((COUNTBLANK(K5:K5)=1),"-",IF(K5&gt;K9,"W",IF(K5=K9,"D","L")))</f>
        <v>-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3" t="str">
        <f aca="true" t="shared" si="0" ref="AG5:AG10">+A5</f>
        <v>R Marshall</v>
      </c>
      <c r="AH5" s="32">
        <f aca="true" t="shared" si="1" ref="AH5:AH10">10-COUNTBLANK(B5:AE5)</f>
        <v>3</v>
      </c>
      <c r="AI5" s="33">
        <f aca="true" t="shared" si="2" ref="AI5:AI10">COUNTIF(A5:AE5,"W")</f>
        <v>0</v>
      </c>
      <c r="AJ5" s="3">
        <f aca="true" t="shared" si="3" ref="AJ5:AJ10">COUNTIF(B5:AE5,"D")</f>
        <v>0</v>
      </c>
      <c r="AK5" s="33">
        <f aca="true" t="shared" si="4" ref="AK5:AK10">COUNTIF(A5:AE5,"L")</f>
        <v>3</v>
      </c>
      <c r="AL5" s="3">
        <f aca="true" t="shared" si="5" ref="AL5:AL10">AI5*2+AJ5</f>
        <v>0</v>
      </c>
      <c r="AM5" s="51">
        <f aca="true" t="shared" si="6" ref="AM5:AM10">SUM(B5,E5,H5,K5,N5,Q5,T5,W5,Z5,AC5)</f>
        <v>781</v>
      </c>
      <c r="AN5" s="53"/>
      <c r="AO5" s="45"/>
    </row>
    <row r="6" spans="1:41" ht="27.75" customHeight="1">
      <c r="A6" s="54" t="s">
        <v>30</v>
      </c>
      <c r="B6" s="20">
        <v>280</v>
      </c>
      <c r="C6" s="3">
        <f>B5</f>
        <v>264</v>
      </c>
      <c r="D6" s="21" t="str">
        <f>IF((COUNTBLANK(B6:B6)=1),"-",IF(B6&gt;B5,"W",IF(B6=B5,"D","L")))</f>
        <v>W</v>
      </c>
      <c r="E6" s="20">
        <v>281</v>
      </c>
      <c r="F6" s="3">
        <f>+E9</f>
        <v>277</v>
      </c>
      <c r="G6" s="3" t="str">
        <f>IF((COUNTBLANK(E6:E6)=1),"-",IF(E6&gt;E9,"W",IF(E6=E9,"D","L")))</f>
        <v>W</v>
      </c>
      <c r="H6" s="20">
        <v>277</v>
      </c>
      <c r="I6" s="3">
        <f>+H7</f>
        <v>281</v>
      </c>
      <c r="J6" s="21" t="str">
        <f>IF((COUNTBLANK(H6:H6)=1),"-",IF(H6&gt;H7,"W",IF(H6=H7,"D","L")))</f>
        <v>L</v>
      </c>
      <c r="K6" s="20"/>
      <c r="L6" s="3">
        <f>+K10</f>
        <v>0</v>
      </c>
      <c r="M6" s="21" t="str">
        <f>IF((COUNTBLANK(K6:K6)=1),"-",IF(K6&gt;K10,"W",IF(K6=K10,"D","L")))</f>
        <v>-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3" t="str">
        <f t="shared" si="0"/>
        <v>I Cox</v>
      </c>
      <c r="AH6" s="32">
        <f t="shared" si="1"/>
        <v>3</v>
      </c>
      <c r="AI6" s="33">
        <f t="shared" si="2"/>
        <v>2</v>
      </c>
      <c r="AJ6" s="3">
        <f t="shared" si="3"/>
        <v>0</v>
      </c>
      <c r="AK6" s="33">
        <f t="shared" si="4"/>
        <v>1</v>
      </c>
      <c r="AL6" s="3">
        <f t="shared" si="5"/>
        <v>4</v>
      </c>
      <c r="AM6" s="51">
        <f t="shared" si="6"/>
        <v>838</v>
      </c>
      <c r="AN6" s="48"/>
      <c r="AO6" s="52"/>
    </row>
    <row r="7" spans="1:41" ht="27.75" customHeight="1">
      <c r="A7" s="54" t="s">
        <v>31</v>
      </c>
      <c r="B7" s="20">
        <v>261</v>
      </c>
      <c r="C7" s="3">
        <f>+B10</f>
        <v>279</v>
      </c>
      <c r="D7" s="21" t="str">
        <f>IF((COUNTBLANK(B7:B7)=1),"-",IF(B7&gt;B10,"W",IF(B7=B10,"D","L")))</f>
        <v>L</v>
      </c>
      <c r="E7" s="20">
        <v>272</v>
      </c>
      <c r="F7" s="3">
        <f>+E5</f>
        <v>265</v>
      </c>
      <c r="G7" s="3" t="str">
        <f>IF((COUNTBLANK(E7:E7)=1),"-",IF(E7&gt;E5,"W",IF(E7=E5,"D","L")))</f>
        <v>W</v>
      </c>
      <c r="H7" s="20">
        <v>281</v>
      </c>
      <c r="I7" s="3">
        <f>+H6</f>
        <v>277</v>
      </c>
      <c r="J7" s="21" t="str">
        <f>IF((COUNTBLANK(H7:H7)=1),"-",IF(H7&gt;H6,"W",IF(H7=H6,"D","L")))</f>
        <v>W</v>
      </c>
      <c r="K7" s="20"/>
      <c r="L7" s="3">
        <f>+K8</f>
        <v>0</v>
      </c>
      <c r="M7" s="21" t="str">
        <f>IF((COUNTBLANK(K7:K7)=1),"-",IF(K7&gt;K8,"W",IF(K7=K8,"D","L")))</f>
        <v>-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3" t="str">
        <f t="shared" si="0"/>
        <v>D Harrison</v>
      </c>
      <c r="AH7" s="32">
        <f t="shared" si="1"/>
        <v>3</v>
      </c>
      <c r="AI7" s="33">
        <f t="shared" si="2"/>
        <v>2</v>
      </c>
      <c r="AJ7" s="3">
        <f t="shared" si="3"/>
        <v>0</v>
      </c>
      <c r="AK7" s="33">
        <f t="shared" si="4"/>
        <v>1</v>
      </c>
      <c r="AL7" s="3">
        <f t="shared" si="5"/>
        <v>4</v>
      </c>
      <c r="AM7" s="51">
        <f t="shared" si="6"/>
        <v>814</v>
      </c>
      <c r="AN7" s="48"/>
      <c r="AO7" s="52"/>
    </row>
    <row r="8" spans="1:41" ht="27.75" customHeight="1">
      <c r="A8" s="54" t="s">
        <v>32</v>
      </c>
      <c r="B8" s="20">
        <v>249</v>
      </c>
      <c r="C8" s="3">
        <f>B9</f>
        <v>281</v>
      </c>
      <c r="D8" s="21" t="str">
        <f>IF((COUNTBLANK(B8:B8)=1),"-",IF(B8&gt;B9,"W",IF(B8=B9,"D","L")))</f>
        <v>L</v>
      </c>
      <c r="E8" s="20">
        <v>272</v>
      </c>
      <c r="F8" s="3">
        <f>+E10</f>
        <v>281</v>
      </c>
      <c r="G8" s="3" t="str">
        <f>IF((COUNTBLANK(E8:E8)=1),"-",IF(E8&gt;E10,"W",IF(E8=E10,"D","L")))</f>
        <v>L</v>
      </c>
      <c r="H8" s="20">
        <v>281</v>
      </c>
      <c r="I8" s="3">
        <f>+H5</f>
        <v>252</v>
      </c>
      <c r="J8" s="21" t="str">
        <f>IF((COUNTBLANK(H8:H8)=1),"-",IF(H8&gt;H5,"W",IF(H8=H5,"D","L")))</f>
        <v>W</v>
      </c>
      <c r="K8" s="20"/>
      <c r="L8" s="3">
        <f>+K7</f>
        <v>0</v>
      </c>
      <c r="M8" s="21" t="str">
        <f>IF((COUNTBLANK(K8:K8)=1),"-",IF(K8&gt;K7,"W",IF(K8=K7,"D","L")))</f>
        <v>-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3" t="str">
        <f t="shared" si="0"/>
        <v>A Smith</v>
      </c>
      <c r="AH8" s="32">
        <f t="shared" si="1"/>
        <v>3</v>
      </c>
      <c r="AI8" s="33">
        <f t="shared" si="2"/>
        <v>1</v>
      </c>
      <c r="AJ8" s="3">
        <f t="shared" si="3"/>
        <v>0</v>
      </c>
      <c r="AK8" s="33">
        <f t="shared" si="4"/>
        <v>2</v>
      </c>
      <c r="AL8" s="3">
        <f t="shared" si="5"/>
        <v>2</v>
      </c>
      <c r="AM8" s="51">
        <f t="shared" si="6"/>
        <v>802</v>
      </c>
      <c r="AN8" s="48"/>
      <c r="AO8" s="52"/>
    </row>
    <row r="9" spans="1:41" ht="27.75" customHeight="1">
      <c r="A9" s="54" t="s">
        <v>33</v>
      </c>
      <c r="B9" s="20">
        <v>281</v>
      </c>
      <c r="C9" s="3">
        <f>B8</f>
        <v>249</v>
      </c>
      <c r="D9" s="21" t="str">
        <f>IF((COUNTBLANK(B9:B9)=1),"-",IF(B9&gt;B8,"W",IF(B9=B8,"D","L")))</f>
        <v>W</v>
      </c>
      <c r="E9" s="20">
        <v>277</v>
      </c>
      <c r="F9" s="3">
        <f>+E6</f>
        <v>281</v>
      </c>
      <c r="G9" s="3" t="str">
        <f>IF((COUNTBLANK(E9:E9)=1),"-",IF(E9&gt;E6,"W",IF(E9=E6,"D","L")))</f>
        <v>L</v>
      </c>
      <c r="H9" s="20">
        <v>281</v>
      </c>
      <c r="I9" s="3">
        <f>+H10</f>
        <v>281</v>
      </c>
      <c r="J9" s="21" t="str">
        <f>IF((COUNTBLANK(H9:H9)=1),"-",IF(H9&gt;H10,"W",IF(H9=H10,"D","L")))</f>
        <v>D</v>
      </c>
      <c r="K9" s="20"/>
      <c r="L9" s="3">
        <f>+K5</f>
        <v>0</v>
      </c>
      <c r="M9" s="21" t="str">
        <f>IF((COUNTBLANK(K9:K9)=1),"-",IF(K9&gt;K5,"W",IF(K9=K5,"D","L")))</f>
        <v>-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3" t="str">
        <f t="shared" si="0"/>
        <v>R Marritt</v>
      </c>
      <c r="AH9" s="32">
        <f t="shared" si="1"/>
        <v>3</v>
      </c>
      <c r="AI9" s="33">
        <f t="shared" si="2"/>
        <v>1</v>
      </c>
      <c r="AJ9" s="3">
        <f t="shared" si="3"/>
        <v>1</v>
      </c>
      <c r="AK9" s="33">
        <f t="shared" si="4"/>
        <v>1</v>
      </c>
      <c r="AL9" s="3">
        <f t="shared" si="5"/>
        <v>3</v>
      </c>
      <c r="AM9" s="51">
        <f t="shared" si="6"/>
        <v>839</v>
      </c>
      <c r="AN9" s="48"/>
      <c r="AO9" s="52"/>
    </row>
    <row r="10" spans="1:41" ht="27.75" customHeight="1">
      <c r="A10" s="54" t="s">
        <v>34</v>
      </c>
      <c r="B10" s="20">
        <v>279</v>
      </c>
      <c r="C10" s="3">
        <f>B7</f>
        <v>261</v>
      </c>
      <c r="D10" s="21" t="str">
        <f>IF((COUNTBLANK(B10:B10)=1),"-",IF(B10&gt;B7,"W",IF(B10=B7,"D","L")))</f>
        <v>W</v>
      </c>
      <c r="E10" s="20">
        <v>281</v>
      </c>
      <c r="F10" s="3">
        <f>+E8</f>
        <v>272</v>
      </c>
      <c r="G10" s="3" t="str">
        <f>IF((COUNTBLANK(E10:E10)=1),"-",IF(E10&gt;E8,"W",IF(E10=E8,"D","L")))</f>
        <v>W</v>
      </c>
      <c r="H10" s="20">
        <v>281</v>
      </c>
      <c r="I10" s="3">
        <f>+H9</f>
        <v>281</v>
      </c>
      <c r="J10" s="21" t="str">
        <f>IF((COUNTBLANK(H10:H10)=1),"-",IF(H10&gt;H9,"W",IF(H10=H9,"D","L")))</f>
        <v>D</v>
      </c>
      <c r="K10" s="20"/>
      <c r="L10" s="3">
        <f>+K6</f>
        <v>0</v>
      </c>
      <c r="M10" s="21" t="str">
        <f>IF((COUNTBLANK(K10:K10)=1),"-",IF(K10&gt;K6,"W",IF(K10=K6,"D","L")))</f>
        <v>-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3" t="str">
        <f t="shared" si="0"/>
        <v>A Michalski</v>
      </c>
      <c r="AH10" s="32">
        <f t="shared" si="1"/>
        <v>3</v>
      </c>
      <c r="AI10" s="33">
        <f t="shared" si="2"/>
        <v>2</v>
      </c>
      <c r="AJ10" s="3">
        <f t="shared" si="3"/>
        <v>1</v>
      </c>
      <c r="AK10" s="33">
        <f t="shared" si="4"/>
        <v>0</v>
      </c>
      <c r="AL10" s="3">
        <f t="shared" si="5"/>
        <v>5</v>
      </c>
      <c r="AM10" s="51">
        <f t="shared" si="6"/>
        <v>841</v>
      </c>
      <c r="AN10" s="48"/>
      <c r="AO10" s="52"/>
    </row>
    <row r="11" spans="1:41" ht="27.75" customHeight="1">
      <c r="A11" s="58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5"/>
      <c r="AH11" s="32"/>
      <c r="AI11" s="33"/>
      <c r="AJ11" s="3"/>
      <c r="AK11" s="33"/>
      <c r="AL11" s="3"/>
      <c r="AM11" s="33"/>
      <c r="AN11" s="34"/>
      <c r="AO11" s="45"/>
    </row>
    <row r="12" spans="1:41" ht="27.75" customHeight="1" thickBot="1">
      <c r="A12" s="59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6"/>
      <c r="AH12" s="37"/>
      <c r="AI12" s="38"/>
      <c r="AJ12" s="23"/>
      <c r="AK12" s="38"/>
      <c r="AL12" s="23">
        <f>SUM(AL5:AL10)</f>
        <v>18</v>
      </c>
      <c r="AM12" s="38"/>
      <c r="AN12" s="39"/>
      <c r="AO12" s="26"/>
    </row>
    <row r="13" ht="27.75" customHeight="1" thickBot="1"/>
    <row r="14" spans="1:41" ht="27.75" customHeight="1">
      <c r="A14" s="56" t="s">
        <v>21</v>
      </c>
      <c r="B14" s="40" t="s">
        <v>4</v>
      </c>
      <c r="C14" s="63">
        <v>43387</v>
      </c>
      <c r="D14" s="64"/>
      <c r="E14" s="41" t="s">
        <v>6</v>
      </c>
      <c r="F14" s="63">
        <v>43401</v>
      </c>
      <c r="G14" s="64"/>
      <c r="H14" s="41" t="s">
        <v>7</v>
      </c>
      <c r="I14" s="63">
        <v>43415</v>
      </c>
      <c r="J14" s="64"/>
      <c r="K14" s="41" t="s">
        <v>23</v>
      </c>
      <c r="L14" s="63">
        <v>43429</v>
      </c>
      <c r="M14" s="64"/>
      <c r="N14" s="41" t="s">
        <v>8</v>
      </c>
      <c r="O14" s="63">
        <v>43443</v>
      </c>
      <c r="P14" s="64"/>
      <c r="Q14" s="41" t="s">
        <v>9</v>
      </c>
      <c r="R14" s="63">
        <v>43457</v>
      </c>
      <c r="S14" s="64"/>
      <c r="T14" s="41" t="s">
        <v>10</v>
      </c>
      <c r="U14" s="63">
        <v>43471</v>
      </c>
      <c r="V14" s="64"/>
      <c r="W14" s="41" t="s">
        <v>11</v>
      </c>
      <c r="X14" s="63">
        <v>43485</v>
      </c>
      <c r="Y14" s="64"/>
      <c r="Z14" s="41" t="s">
        <v>12</v>
      </c>
      <c r="AA14" s="63">
        <v>43499</v>
      </c>
      <c r="AB14" s="64"/>
      <c r="AC14" s="42" t="s">
        <v>13</v>
      </c>
      <c r="AD14" s="63">
        <v>43513</v>
      </c>
      <c r="AE14" s="64"/>
      <c r="AF14" s="10"/>
      <c r="AG14" s="6" t="s">
        <v>21</v>
      </c>
      <c r="AH14" s="8" t="s">
        <v>14</v>
      </c>
      <c r="AI14" s="28" t="s">
        <v>15</v>
      </c>
      <c r="AJ14" s="11" t="s">
        <v>16</v>
      </c>
      <c r="AK14" s="28" t="s">
        <v>17</v>
      </c>
      <c r="AL14" s="11" t="s">
        <v>18</v>
      </c>
      <c r="AM14" s="28" t="s">
        <v>19</v>
      </c>
      <c r="AN14" s="29" t="s">
        <v>20</v>
      </c>
      <c r="AO14" s="12"/>
    </row>
    <row r="15" spans="1:41" ht="27.75" customHeight="1" thickBot="1">
      <c r="A15" s="57" t="s">
        <v>0</v>
      </c>
      <c r="B15" s="14" t="s">
        <v>1</v>
      </c>
      <c r="C15" s="15" t="s">
        <v>3</v>
      </c>
      <c r="D15" s="16" t="s">
        <v>5</v>
      </c>
      <c r="E15" s="15" t="s">
        <v>1</v>
      </c>
      <c r="F15" s="15" t="s">
        <v>3</v>
      </c>
      <c r="G15" s="15" t="s">
        <v>5</v>
      </c>
      <c r="H15" s="14" t="s">
        <v>1</v>
      </c>
      <c r="I15" s="15" t="s">
        <v>3</v>
      </c>
      <c r="J15" s="16" t="s">
        <v>5</v>
      </c>
      <c r="K15" s="15" t="s">
        <v>1</v>
      </c>
      <c r="L15" s="15" t="s">
        <v>3</v>
      </c>
      <c r="M15" s="15" t="s">
        <v>5</v>
      </c>
      <c r="N15" s="14" t="s">
        <v>1</v>
      </c>
      <c r="O15" s="15" t="s">
        <v>3</v>
      </c>
      <c r="P15" s="16" t="s">
        <v>5</v>
      </c>
      <c r="Q15" s="14" t="s">
        <v>1</v>
      </c>
      <c r="R15" s="15" t="s">
        <v>3</v>
      </c>
      <c r="S15" s="16" t="s">
        <v>5</v>
      </c>
      <c r="T15" s="15" t="s">
        <v>1</v>
      </c>
      <c r="U15" s="15" t="s">
        <v>3</v>
      </c>
      <c r="V15" s="15" t="s">
        <v>5</v>
      </c>
      <c r="W15" s="14" t="s">
        <v>1</v>
      </c>
      <c r="X15" s="15" t="s">
        <v>3</v>
      </c>
      <c r="Y15" s="16" t="s">
        <v>5</v>
      </c>
      <c r="Z15" s="15" t="s">
        <v>1</v>
      </c>
      <c r="AA15" s="15" t="s">
        <v>3</v>
      </c>
      <c r="AB15" s="15" t="s">
        <v>5</v>
      </c>
      <c r="AC15" s="14" t="s">
        <v>1</v>
      </c>
      <c r="AD15" s="15" t="s">
        <v>3</v>
      </c>
      <c r="AE15" s="16" t="s">
        <v>5</v>
      </c>
      <c r="AF15" s="1"/>
      <c r="AG15" s="13" t="s">
        <v>0</v>
      </c>
      <c r="AH15" s="14"/>
      <c r="AI15" s="30"/>
      <c r="AJ15" s="15"/>
      <c r="AK15" s="30"/>
      <c r="AL15" s="15"/>
      <c r="AM15" s="30"/>
      <c r="AN15" s="31"/>
      <c r="AO15" s="17"/>
    </row>
    <row r="16" spans="1:41" ht="27.75" customHeight="1">
      <c r="A16" s="54" t="s">
        <v>35</v>
      </c>
      <c r="B16" s="20">
        <v>259</v>
      </c>
      <c r="C16" s="7">
        <f>B17</f>
        <v>254</v>
      </c>
      <c r="D16" s="9" t="str">
        <f>IF((COUNTBLANK(B16:B16)=1),"-",IF(B16&gt;B17,"W",IF(B16=B17,"D","L")))</f>
        <v>W</v>
      </c>
      <c r="E16" s="20">
        <v>237</v>
      </c>
      <c r="F16" s="7">
        <f>+E18</f>
        <v>248</v>
      </c>
      <c r="G16" s="7" t="str">
        <f>IF((COUNTBLANK(E16:E16)=1),"-",IF(E16&gt;E18,"W",IF(E16=E18,"D","L")))</f>
        <v>L</v>
      </c>
      <c r="H16" s="20">
        <v>250</v>
      </c>
      <c r="I16" s="7">
        <f>+H19</f>
        <v>211</v>
      </c>
      <c r="J16" s="9" t="str">
        <f>IF((COUNTBLANK(H16:H16)=1),"-",IF(H16&gt;H19,"W",IF(H16=H19,"D","L")))</f>
        <v>W</v>
      </c>
      <c r="K16" s="18"/>
      <c r="L16" s="7">
        <f>+K20</f>
        <v>0</v>
      </c>
      <c r="M16" s="9" t="str">
        <f>IF((COUNTBLANK(K16:K16)=1),"-",IF(K16&gt;K20,"W",IF(K16=K20,"D","L")))</f>
        <v>-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3" t="str">
        <f aca="true" t="shared" si="7" ref="AG16:AG21">+A16</f>
        <v>S Edis</v>
      </c>
      <c r="AH16" s="32">
        <f aca="true" t="shared" si="8" ref="AH16:AH21">10-COUNTBLANK(B16:AE16)</f>
        <v>3</v>
      </c>
      <c r="AI16" s="33">
        <f aca="true" t="shared" si="9" ref="AI16:AI21">COUNTIF(A16:AE16,"W")</f>
        <v>2</v>
      </c>
      <c r="AJ16" s="3">
        <f aca="true" t="shared" si="10" ref="AJ16:AJ21">COUNTIF(B16:AE16,"D")</f>
        <v>0</v>
      </c>
      <c r="AK16" s="33">
        <f aca="true" t="shared" si="11" ref="AK16:AK21">COUNTIF(A16:AE16,"L")</f>
        <v>1</v>
      </c>
      <c r="AL16" s="3">
        <f aca="true" t="shared" si="12" ref="AL16:AL21">AI16*2+AJ16</f>
        <v>4</v>
      </c>
      <c r="AM16" s="33">
        <f aca="true" t="shared" si="13" ref="AM16:AM21">SUM(B16,E16,H16,K16,N16,Q16,T16,W16,Z16,AC16)</f>
        <v>746</v>
      </c>
      <c r="AN16" s="44"/>
      <c r="AO16" s="45"/>
    </row>
    <row r="17" spans="1:41" ht="27.75" customHeight="1">
      <c r="A17" s="54" t="s">
        <v>36</v>
      </c>
      <c r="B17" s="20">
        <v>254</v>
      </c>
      <c r="C17" s="3">
        <f>B16</f>
        <v>259</v>
      </c>
      <c r="D17" s="21" t="str">
        <f>IF((COUNTBLANK(B17:B17)=1),"-",IF(B17&gt;B16,"W",IF(B17=B16,"D","L")))</f>
        <v>L</v>
      </c>
      <c r="E17" s="20">
        <v>245</v>
      </c>
      <c r="F17" s="3">
        <f>+E20</f>
        <v>202</v>
      </c>
      <c r="G17" s="3" t="str">
        <f>IF((COUNTBLANK(E17:E17)=1),"-",IF(E17&gt;E20,"W",IF(E17=E20,"D","L")))</f>
        <v>W</v>
      </c>
      <c r="H17" s="20">
        <v>250</v>
      </c>
      <c r="I17" s="3">
        <f>+H18</f>
        <v>228</v>
      </c>
      <c r="J17" s="21" t="str">
        <f>IF((COUNTBLANK(H17:H17)=1),"-",IF(H17&gt;H18,"W",IF(H17=H18,"D","L")))</f>
        <v>W</v>
      </c>
      <c r="K17" s="20"/>
      <c r="L17" s="3">
        <f>+K21</f>
        <v>0</v>
      </c>
      <c r="M17" s="21" t="str">
        <f>IF((COUNTBLANK(K17:K17)=1),"-",IF(K17&gt;K21,"W",IF(K17=K21,"D","L")))</f>
        <v>-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3" t="str">
        <f t="shared" si="7"/>
        <v>A Waller</v>
      </c>
      <c r="AH17" s="32">
        <f t="shared" si="8"/>
        <v>3</v>
      </c>
      <c r="AI17" s="33">
        <f t="shared" si="9"/>
        <v>2</v>
      </c>
      <c r="AJ17" s="3">
        <f t="shared" si="10"/>
        <v>0</v>
      </c>
      <c r="AK17" s="33">
        <f t="shared" si="11"/>
        <v>1</v>
      </c>
      <c r="AL17" s="3">
        <f t="shared" si="12"/>
        <v>4</v>
      </c>
      <c r="AM17" s="33">
        <f t="shared" si="13"/>
        <v>749</v>
      </c>
      <c r="AN17" s="44"/>
      <c r="AO17" s="45"/>
    </row>
    <row r="18" spans="1:41" ht="27.75" customHeight="1">
      <c r="A18" s="54" t="s">
        <v>37</v>
      </c>
      <c r="B18" s="20">
        <v>236</v>
      </c>
      <c r="C18" s="3">
        <f>B21</f>
        <v>203</v>
      </c>
      <c r="D18" s="21" t="str">
        <f>IF((COUNTBLANK(B18:B18)=1),"-",IF(B18&gt;B21,"W",IF(B18=B21,"D","L")))</f>
        <v>W</v>
      </c>
      <c r="E18" s="20">
        <v>248</v>
      </c>
      <c r="F18" s="3">
        <f>+E16</f>
        <v>237</v>
      </c>
      <c r="G18" s="3" t="str">
        <f>IF((COUNTBLANK(E18:E18)=1),"-",IF(E18&gt;E16,"W",IF(E18=E16,"D","L")))</f>
        <v>W</v>
      </c>
      <c r="H18" s="20">
        <v>228</v>
      </c>
      <c r="I18" s="3">
        <f>+H17</f>
        <v>250</v>
      </c>
      <c r="J18" s="21" t="str">
        <f>IF((COUNTBLANK(H18:H18)=1),"-",IF(H18&gt;H17,"W",IF(H18=H17,"D","L")))</f>
        <v>L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9" t="str">
        <f t="shared" si="7"/>
        <v>J Nell</v>
      </c>
      <c r="AH18" s="32">
        <f t="shared" si="8"/>
        <v>3</v>
      </c>
      <c r="AI18" s="33">
        <f t="shared" si="9"/>
        <v>2</v>
      </c>
      <c r="AJ18" s="3">
        <f t="shared" si="10"/>
        <v>0</v>
      </c>
      <c r="AK18" s="33">
        <f t="shared" si="11"/>
        <v>1</v>
      </c>
      <c r="AL18" s="3">
        <f t="shared" si="12"/>
        <v>4</v>
      </c>
      <c r="AM18" s="33">
        <f t="shared" si="13"/>
        <v>712</v>
      </c>
      <c r="AN18" s="50"/>
      <c r="AO18" s="45"/>
    </row>
    <row r="19" spans="1:41" ht="27.75" customHeight="1">
      <c r="A19" s="54" t="s">
        <v>38</v>
      </c>
      <c r="B19" s="20">
        <v>219</v>
      </c>
      <c r="C19" s="3">
        <f>B20</f>
        <v>209</v>
      </c>
      <c r="D19" s="21" t="str">
        <f>IF((COUNTBLANK(B19:B19)=1),"-",IF(B19&gt;B20,"W",IF(B19=B20,"D","L")))</f>
        <v>W</v>
      </c>
      <c r="E19" s="20">
        <v>190</v>
      </c>
      <c r="F19" s="3">
        <f>+E21</f>
        <v>187</v>
      </c>
      <c r="G19" s="3" t="str">
        <f>IF((COUNTBLANK(E19:E19)=1),"-",IF(E19&gt;E21,"W",IF(E19=E21,"D","L")))</f>
        <v>W</v>
      </c>
      <c r="H19" s="20">
        <v>211</v>
      </c>
      <c r="I19" s="3">
        <f>+H16</f>
        <v>250</v>
      </c>
      <c r="J19" s="21" t="str">
        <f>IF((COUNTBLANK(H19:H19)=1),"-",IF(H19&gt;H16,"W",IF(H19=H16,"D","L")))</f>
        <v>L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9" t="str">
        <f t="shared" si="7"/>
        <v>N Gardiner</v>
      </c>
      <c r="AH19" s="32">
        <f t="shared" si="8"/>
        <v>3</v>
      </c>
      <c r="AI19" s="33">
        <f t="shared" si="9"/>
        <v>2</v>
      </c>
      <c r="AJ19" s="3">
        <f t="shared" si="10"/>
        <v>0</v>
      </c>
      <c r="AK19" s="33">
        <f t="shared" si="11"/>
        <v>1</v>
      </c>
      <c r="AL19" s="3">
        <f t="shared" si="12"/>
        <v>4</v>
      </c>
      <c r="AM19" s="33">
        <f t="shared" si="13"/>
        <v>620</v>
      </c>
      <c r="AN19" s="47"/>
      <c r="AO19" s="45"/>
    </row>
    <row r="20" spans="1:41" ht="27.75" customHeight="1">
      <c r="A20" s="54" t="s">
        <v>39</v>
      </c>
      <c r="B20" s="20">
        <v>209</v>
      </c>
      <c r="C20" s="3">
        <f>B19</f>
        <v>219</v>
      </c>
      <c r="D20" s="21" t="str">
        <f>IF((COUNTBLANK(B20:B20)=1),"-",IF(B20&gt;B19,"W",IF(B20=B19,"D","L")))</f>
        <v>L</v>
      </c>
      <c r="E20" s="20">
        <v>202</v>
      </c>
      <c r="F20" s="3">
        <f>+E17</f>
        <v>245</v>
      </c>
      <c r="G20" s="3" t="str">
        <f>IF((COUNTBLANK(E20:E20)=1),"-",IF(E20&gt;E17,"W",IF(E20=E17,"D","L")))</f>
        <v>L</v>
      </c>
      <c r="H20" s="20">
        <v>169</v>
      </c>
      <c r="I20" s="3">
        <f>+H21</f>
        <v>226</v>
      </c>
      <c r="J20" s="21" t="str">
        <f>IF((COUNTBLANK(H20:H20)=1),"-",IF(H20&gt;H21,"W",IF(H20=H21,"D","L")))</f>
        <v>L</v>
      </c>
      <c r="K20" s="20"/>
      <c r="L20" s="3">
        <f>+K16</f>
        <v>0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9" t="str">
        <f t="shared" si="7"/>
        <v>J Billany</v>
      </c>
      <c r="AH20" s="32">
        <f t="shared" si="8"/>
        <v>3</v>
      </c>
      <c r="AI20" s="33">
        <f t="shared" si="9"/>
        <v>0</v>
      </c>
      <c r="AJ20" s="3">
        <f t="shared" si="10"/>
        <v>0</v>
      </c>
      <c r="AK20" s="33">
        <f t="shared" si="11"/>
        <v>3</v>
      </c>
      <c r="AL20" s="3">
        <f t="shared" si="12"/>
        <v>0</v>
      </c>
      <c r="AM20" s="33">
        <f t="shared" si="13"/>
        <v>580</v>
      </c>
      <c r="AN20" s="47"/>
      <c r="AO20" s="45"/>
    </row>
    <row r="21" spans="1:41" ht="27.75" customHeight="1">
      <c r="A21" s="54" t="s">
        <v>40</v>
      </c>
      <c r="B21" s="20">
        <v>203</v>
      </c>
      <c r="C21" s="3">
        <f>B18</f>
        <v>236</v>
      </c>
      <c r="D21" s="21" t="str">
        <f>IF((COUNTBLANK(B21:B21)=1),"-",IF(B21&gt;B18,"W",IF(B21=B18,"D","L")))</f>
        <v>L</v>
      </c>
      <c r="E21" s="20">
        <v>187</v>
      </c>
      <c r="F21" s="3">
        <f>+E19</f>
        <v>190</v>
      </c>
      <c r="G21" s="3" t="str">
        <f>IF((COUNTBLANK(E21:E21)=1),"-",IF(E21&gt;E19,"W",IF(E21=E19,"D","L")))</f>
        <v>L</v>
      </c>
      <c r="H21" s="20">
        <v>226</v>
      </c>
      <c r="I21" s="3">
        <f>+H20</f>
        <v>169</v>
      </c>
      <c r="J21" s="21" t="str">
        <f>IF((COUNTBLANK(H21:H21)=1),"-",IF(H21&gt;H20,"W",IF(H21=H20,"D","L")))</f>
        <v>W</v>
      </c>
      <c r="K21" s="20"/>
      <c r="L21" s="3">
        <f>+K17</f>
        <v>0</v>
      </c>
      <c r="M21" s="21" t="str">
        <f>IF((COUNTBLANK(K21:K21)=1),"-",IF(K21&gt;K17,"W",IF(K21=K17,"D","L")))</f>
        <v>-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3" t="str">
        <f t="shared" si="7"/>
        <v>I Screeton </v>
      </c>
      <c r="AH21" s="32">
        <f t="shared" si="8"/>
        <v>3</v>
      </c>
      <c r="AI21" s="33">
        <f t="shared" si="9"/>
        <v>1</v>
      </c>
      <c r="AJ21" s="3">
        <f t="shared" si="10"/>
        <v>0</v>
      </c>
      <c r="AK21" s="33">
        <f t="shared" si="11"/>
        <v>2</v>
      </c>
      <c r="AL21" s="3">
        <f t="shared" si="12"/>
        <v>2</v>
      </c>
      <c r="AM21" s="33">
        <f t="shared" si="13"/>
        <v>616</v>
      </c>
      <c r="AN21" s="44"/>
      <c r="AO21" s="45"/>
    </row>
    <row r="22" spans="1:41" ht="27.75" customHeight="1">
      <c r="A22" s="58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5"/>
      <c r="AH22" s="32"/>
      <c r="AI22" s="33"/>
      <c r="AJ22" s="3"/>
      <c r="AK22" s="33"/>
      <c r="AL22" s="3"/>
      <c r="AM22" s="33"/>
      <c r="AN22" s="34"/>
      <c r="AO22" s="19"/>
    </row>
    <row r="23" spans="1:41" ht="27.75" customHeight="1" thickBot="1">
      <c r="A23" s="59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6"/>
      <c r="AH23" s="37"/>
      <c r="AI23" s="38"/>
      <c r="AJ23" s="23"/>
      <c r="AK23" s="38"/>
      <c r="AL23" s="23">
        <f>SUM(AL16:AL21)</f>
        <v>18</v>
      </c>
      <c r="AM23" s="38"/>
      <c r="AN23" s="39"/>
      <c r="AO23" s="26"/>
    </row>
    <row r="24" ht="27.75" customHeight="1" thickBot="1"/>
    <row r="25" spans="1:41" ht="27.75" customHeight="1">
      <c r="A25" s="56" t="s">
        <v>25</v>
      </c>
      <c r="B25" s="40" t="s">
        <v>4</v>
      </c>
      <c r="C25" s="63">
        <v>43387</v>
      </c>
      <c r="D25" s="64"/>
      <c r="E25" s="41" t="s">
        <v>6</v>
      </c>
      <c r="F25" s="63">
        <v>43401</v>
      </c>
      <c r="G25" s="64"/>
      <c r="H25" s="41" t="s">
        <v>7</v>
      </c>
      <c r="I25" s="63">
        <v>43415</v>
      </c>
      <c r="J25" s="64"/>
      <c r="K25" s="41" t="s">
        <v>23</v>
      </c>
      <c r="L25" s="63">
        <v>43429</v>
      </c>
      <c r="M25" s="64"/>
      <c r="N25" s="41" t="s">
        <v>8</v>
      </c>
      <c r="O25" s="63">
        <v>43443</v>
      </c>
      <c r="P25" s="64"/>
      <c r="Q25" s="41" t="s">
        <v>9</v>
      </c>
      <c r="R25" s="63">
        <v>43457</v>
      </c>
      <c r="S25" s="64"/>
      <c r="T25" s="41" t="s">
        <v>10</v>
      </c>
      <c r="U25" s="63">
        <v>43471</v>
      </c>
      <c r="V25" s="64"/>
      <c r="W25" s="41" t="s">
        <v>11</v>
      </c>
      <c r="X25" s="63">
        <v>43485</v>
      </c>
      <c r="Y25" s="64"/>
      <c r="Z25" s="41" t="s">
        <v>12</v>
      </c>
      <c r="AA25" s="63">
        <v>43499</v>
      </c>
      <c r="AB25" s="64"/>
      <c r="AC25" s="42" t="s">
        <v>13</v>
      </c>
      <c r="AD25" s="63">
        <v>43513</v>
      </c>
      <c r="AE25" s="64"/>
      <c r="AF25" s="10"/>
      <c r="AG25" s="6" t="s">
        <v>25</v>
      </c>
      <c r="AH25" s="8" t="s">
        <v>14</v>
      </c>
      <c r="AI25" s="28" t="s">
        <v>15</v>
      </c>
      <c r="AJ25" s="11" t="s">
        <v>16</v>
      </c>
      <c r="AK25" s="28" t="s">
        <v>17</v>
      </c>
      <c r="AL25" s="11" t="s">
        <v>18</v>
      </c>
      <c r="AM25" s="28" t="s">
        <v>19</v>
      </c>
      <c r="AN25" s="29" t="s">
        <v>20</v>
      </c>
      <c r="AO25" s="12"/>
    </row>
    <row r="26" spans="1:41" ht="27.75" customHeight="1" thickBot="1">
      <c r="A26" s="57" t="s">
        <v>0</v>
      </c>
      <c r="B26" s="14" t="s">
        <v>1</v>
      </c>
      <c r="C26" s="15" t="s">
        <v>3</v>
      </c>
      <c r="D26" s="16" t="s">
        <v>5</v>
      </c>
      <c r="E26" s="15" t="s">
        <v>1</v>
      </c>
      <c r="F26" s="15" t="s">
        <v>3</v>
      </c>
      <c r="G26" s="15" t="s">
        <v>5</v>
      </c>
      <c r="H26" s="14" t="s">
        <v>1</v>
      </c>
      <c r="I26" s="15" t="s">
        <v>3</v>
      </c>
      <c r="J26" s="16" t="s">
        <v>5</v>
      </c>
      <c r="K26" s="15" t="s">
        <v>1</v>
      </c>
      <c r="L26" s="15" t="s">
        <v>3</v>
      </c>
      <c r="M26" s="15" t="s">
        <v>5</v>
      </c>
      <c r="N26" s="14" t="s">
        <v>1</v>
      </c>
      <c r="O26" s="15" t="s">
        <v>3</v>
      </c>
      <c r="P26" s="16" t="s">
        <v>5</v>
      </c>
      <c r="Q26" s="14" t="s">
        <v>1</v>
      </c>
      <c r="R26" s="15" t="s">
        <v>3</v>
      </c>
      <c r="S26" s="16" t="s">
        <v>5</v>
      </c>
      <c r="T26" s="15" t="s">
        <v>1</v>
      </c>
      <c r="U26" s="15" t="s">
        <v>3</v>
      </c>
      <c r="V26" s="15" t="s">
        <v>5</v>
      </c>
      <c r="W26" s="14" t="s">
        <v>1</v>
      </c>
      <c r="X26" s="15" t="s">
        <v>3</v>
      </c>
      <c r="Y26" s="16" t="s">
        <v>5</v>
      </c>
      <c r="Z26" s="15" t="s">
        <v>1</v>
      </c>
      <c r="AA26" s="15" t="s">
        <v>3</v>
      </c>
      <c r="AB26" s="15" t="s">
        <v>5</v>
      </c>
      <c r="AC26" s="14" t="s">
        <v>1</v>
      </c>
      <c r="AD26" s="15" t="s">
        <v>3</v>
      </c>
      <c r="AE26" s="16" t="s">
        <v>5</v>
      </c>
      <c r="AF26" s="1"/>
      <c r="AG26" s="13" t="s">
        <v>0</v>
      </c>
      <c r="AH26" s="14"/>
      <c r="AI26" s="30"/>
      <c r="AJ26" s="15"/>
      <c r="AK26" s="30"/>
      <c r="AL26" s="15"/>
      <c r="AM26" s="30"/>
      <c r="AN26" s="31"/>
      <c r="AO26" s="17"/>
    </row>
    <row r="27" spans="1:41" ht="27.75" customHeight="1">
      <c r="A27" s="61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49">
        <f aca="true" t="shared" si="14" ref="AG27:AG32">+A27</f>
        <v>0</v>
      </c>
      <c r="AH27" s="32">
        <f aca="true" t="shared" si="15" ref="AH27:AH32">10-COUNTBLANK(B27:AE27)</f>
        <v>0</v>
      </c>
      <c r="AI27" s="33">
        <f aca="true" t="shared" si="16" ref="AI27:AI32">COUNTIF(A27:AE27,"W")</f>
        <v>0</v>
      </c>
      <c r="AJ27" s="3">
        <f aca="true" t="shared" si="17" ref="AJ27:AJ32">COUNTIF(B27:AE27,"D")</f>
        <v>0</v>
      </c>
      <c r="AK27" s="33">
        <f aca="true" t="shared" si="18" ref="AK27:AK32">COUNTIF(A27:AE27,"L")</f>
        <v>0</v>
      </c>
      <c r="AL27" s="3">
        <f aca="true" t="shared" si="19" ref="AL27:AL32">AI27*2+AJ27</f>
        <v>0</v>
      </c>
      <c r="AM27" s="33">
        <f aca="true" t="shared" si="20" ref="AM27:AM32">SUM(B27,E27,H27,K27,N27,Q27,T27,W27,Z27,AC27)</f>
        <v>0</v>
      </c>
      <c r="AN27" s="47"/>
      <c r="AO27" s="45"/>
    </row>
    <row r="28" spans="1:41" ht="27.75" customHeight="1">
      <c r="A28" s="62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3">
        <f t="shared" si="14"/>
        <v>0</v>
      </c>
      <c r="AH28" s="32">
        <f t="shared" si="15"/>
        <v>0</v>
      </c>
      <c r="AI28" s="33">
        <f t="shared" si="16"/>
        <v>0</v>
      </c>
      <c r="AJ28" s="3">
        <f t="shared" si="17"/>
        <v>0</v>
      </c>
      <c r="AK28" s="33">
        <f t="shared" si="18"/>
        <v>0</v>
      </c>
      <c r="AL28" s="3">
        <f t="shared" si="19"/>
        <v>0</v>
      </c>
      <c r="AM28" s="33">
        <f t="shared" si="20"/>
        <v>0</v>
      </c>
      <c r="AN28" s="44"/>
      <c r="AO28" s="45"/>
    </row>
    <row r="29" spans="1:41" ht="27.75" customHeight="1">
      <c r="A29" s="62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3">
        <f t="shared" si="14"/>
        <v>0</v>
      </c>
      <c r="AH29" s="32">
        <f t="shared" si="15"/>
        <v>0</v>
      </c>
      <c r="AI29" s="33">
        <f t="shared" si="16"/>
        <v>0</v>
      </c>
      <c r="AJ29" s="3">
        <f t="shared" si="17"/>
        <v>0</v>
      </c>
      <c r="AK29" s="33">
        <f t="shared" si="18"/>
        <v>0</v>
      </c>
      <c r="AL29" s="3">
        <f t="shared" si="19"/>
        <v>0</v>
      </c>
      <c r="AM29" s="33">
        <f t="shared" si="20"/>
        <v>0</v>
      </c>
      <c r="AN29" s="44"/>
      <c r="AO29" s="45"/>
    </row>
    <row r="30" spans="1:41" ht="27.75" customHeight="1">
      <c r="A30" s="62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3">
        <f t="shared" si="14"/>
        <v>0</v>
      </c>
      <c r="AH30" s="32">
        <f t="shared" si="15"/>
        <v>0</v>
      </c>
      <c r="AI30" s="33">
        <f t="shared" si="16"/>
        <v>0</v>
      </c>
      <c r="AJ30" s="3">
        <f t="shared" si="17"/>
        <v>0</v>
      </c>
      <c r="AK30" s="33">
        <f t="shared" si="18"/>
        <v>0</v>
      </c>
      <c r="AL30" s="3">
        <f t="shared" si="19"/>
        <v>0</v>
      </c>
      <c r="AM30" s="33">
        <f t="shared" si="20"/>
        <v>0</v>
      </c>
      <c r="AN30" s="44"/>
      <c r="AO30" s="45"/>
    </row>
    <row r="31" spans="1:41" ht="27.75" customHeight="1">
      <c r="A31" s="62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3">
        <f t="shared" si="14"/>
        <v>0</v>
      </c>
      <c r="AH31" s="32">
        <f t="shared" si="15"/>
        <v>0</v>
      </c>
      <c r="AI31" s="33">
        <f t="shared" si="16"/>
        <v>0</v>
      </c>
      <c r="AJ31" s="3">
        <f t="shared" si="17"/>
        <v>0</v>
      </c>
      <c r="AK31" s="33">
        <f t="shared" si="18"/>
        <v>0</v>
      </c>
      <c r="AL31" s="3">
        <f t="shared" si="19"/>
        <v>0</v>
      </c>
      <c r="AM31" s="33">
        <f t="shared" si="20"/>
        <v>0</v>
      </c>
      <c r="AN31" s="44"/>
      <c r="AO31" s="19"/>
    </row>
    <row r="32" spans="1:41" ht="27.75" customHeight="1">
      <c r="A32" s="62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3">
        <f t="shared" si="14"/>
        <v>0</v>
      </c>
      <c r="AH32" s="32">
        <f t="shared" si="15"/>
        <v>0</v>
      </c>
      <c r="AI32" s="33">
        <f t="shared" si="16"/>
        <v>0</v>
      </c>
      <c r="AJ32" s="3">
        <f t="shared" si="17"/>
        <v>0</v>
      </c>
      <c r="AK32" s="33">
        <f t="shared" si="18"/>
        <v>0</v>
      </c>
      <c r="AL32" s="3">
        <f t="shared" si="19"/>
        <v>0</v>
      </c>
      <c r="AM32" s="33">
        <f t="shared" si="20"/>
        <v>0</v>
      </c>
      <c r="AN32" s="44"/>
      <c r="AO32" s="19"/>
    </row>
    <row r="33" spans="1:41" ht="27.75" customHeight="1">
      <c r="A33" s="58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5"/>
      <c r="AH33" s="32"/>
      <c r="AI33" s="33"/>
      <c r="AJ33" s="3"/>
      <c r="AK33" s="33"/>
      <c r="AL33" s="3"/>
      <c r="AM33" s="33"/>
      <c r="AN33" s="34"/>
      <c r="AO33" s="19"/>
    </row>
    <row r="34" spans="1:41" ht="27.75" customHeight="1" thickBot="1">
      <c r="A34" s="59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6"/>
      <c r="AH34" s="37"/>
      <c r="AI34" s="38"/>
      <c r="AJ34" s="23"/>
      <c r="AK34" s="38"/>
      <c r="AL34" s="23">
        <f>SUM(AL27:AL32)</f>
        <v>0</v>
      </c>
      <c r="AM34" s="38"/>
      <c r="AN34" s="39"/>
      <c r="AO34" s="26"/>
    </row>
    <row r="36" spans="5:20" ht="27.75" customHeight="1">
      <c r="E36" s="46" t="s">
        <v>28</v>
      </c>
      <c r="T36" s="5" t="s">
        <v>24</v>
      </c>
    </row>
  </sheetData>
  <sheetProtection/>
  <mergeCells count="31"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2023-05-29T18:28:05Z</dcterms:modified>
  <cp:category/>
  <cp:version/>
  <cp:contentType/>
  <cp:contentStatus/>
</cp:coreProperties>
</file>