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500" windowWidth="32760" windowHeight="20840" activeTab="0"/>
  </bookViews>
  <sheets>
    <sheet name="Comp 2" sheetId="1" r:id="rId1"/>
  </sheets>
  <definedNames/>
  <calcPr fullCalcOnLoad="1"/>
</workbook>
</file>

<file path=xl/sharedStrings.xml><?xml version="1.0" encoding="utf-8"?>
<sst xmlns="http://schemas.openxmlformats.org/spreadsheetml/2006/main" count="170" uniqueCount="41">
  <si>
    <t>Name</t>
  </si>
  <si>
    <t>Score</t>
  </si>
  <si>
    <t>Div 1</t>
  </si>
  <si>
    <t>Opp</t>
  </si>
  <si>
    <t>Rd1</t>
  </si>
  <si>
    <t>Res</t>
  </si>
  <si>
    <t>Rd2</t>
  </si>
  <si>
    <t>Rd3</t>
  </si>
  <si>
    <t>Rd5</t>
  </si>
  <si>
    <t>Rd6</t>
  </si>
  <si>
    <t>Rd7</t>
  </si>
  <si>
    <t>Rd8</t>
  </si>
  <si>
    <t>Rd9</t>
  </si>
  <si>
    <t>Rd10</t>
  </si>
  <si>
    <t>Shot</t>
  </si>
  <si>
    <t>Won</t>
  </si>
  <si>
    <t>Drawn</t>
  </si>
  <si>
    <t>Lost</t>
  </si>
  <si>
    <t>Points</t>
  </si>
  <si>
    <t>Agg</t>
  </si>
  <si>
    <t>Pos</t>
  </si>
  <si>
    <t>Div 2</t>
  </si>
  <si>
    <t>Comp 8</t>
  </si>
  <si>
    <t>R 4</t>
  </si>
  <si>
    <t xml:space="preserve">Scutineer  J Billany </t>
  </si>
  <si>
    <t>Div 3</t>
  </si>
  <si>
    <t>agg</t>
  </si>
  <si>
    <t>Yorkshire Small Bore Rifle &amp; Pistol Association - LWSR Summer   2023   Long Barrelled Pistol COMP 8</t>
  </si>
  <si>
    <t xml:space="preserve">Division one only is handycapped to level averages </t>
  </si>
  <si>
    <t>R Marshall</t>
  </si>
  <si>
    <t>I Cox</t>
  </si>
  <si>
    <t>D Harrison</t>
  </si>
  <si>
    <t>A Smith</t>
  </si>
  <si>
    <t>R Marritt</t>
  </si>
  <si>
    <t>A Michalski</t>
  </si>
  <si>
    <t>S Edis</t>
  </si>
  <si>
    <t>A Waller</t>
  </si>
  <si>
    <t>J Nell</t>
  </si>
  <si>
    <t>N Gardiner</t>
  </si>
  <si>
    <t>J Billany</t>
  </si>
  <si>
    <t xml:space="preserve">I Screeton </t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</si>
</sst>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</numFmts>
  <fonts count="58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8"/>
      <name val="Comic Sans MS"/>
      <family val="2"/>
    </font>
    <font>
      <sz val="10"/>
      <color indexed="9"/>
      <name val="Comic Sans MS"/>
      <family val="2"/>
    </font>
    <font>
      <sz val="10"/>
      <color indexed="14"/>
      <name val="Comic Sans MS"/>
      <family val="2"/>
    </font>
    <font>
      <b/>
      <sz val="10"/>
      <color indexed="52"/>
      <name val="Comic Sans MS"/>
      <family val="2"/>
    </font>
    <font>
      <b/>
      <sz val="10"/>
      <color indexed="9"/>
      <name val="Comic Sans MS"/>
      <family val="2"/>
    </font>
    <font>
      <i/>
      <sz val="10"/>
      <color indexed="23"/>
      <name val="Comic Sans MS"/>
      <family val="2"/>
    </font>
    <font>
      <sz val="10"/>
      <color indexed="17"/>
      <name val="Comic Sans MS"/>
      <family val="2"/>
    </font>
    <font>
      <b/>
      <sz val="15"/>
      <color indexed="62"/>
      <name val="Comic Sans MS"/>
      <family val="2"/>
    </font>
    <font>
      <b/>
      <sz val="13"/>
      <color indexed="62"/>
      <name val="Comic Sans MS"/>
      <family val="2"/>
    </font>
    <font>
      <b/>
      <sz val="11"/>
      <color indexed="62"/>
      <name val="Comic Sans MS"/>
      <family val="2"/>
    </font>
    <font>
      <sz val="10"/>
      <color indexed="62"/>
      <name val="Comic Sans MS"/>
      <family val="2"/>
    </font>
    <font>
      <sz val="10"/>
      <color indexed="52"/>
      <name val="Comic Sans MS"/>
      <family val="2"/>
    </font>
    <font>
      <sz val="10"/>
      <color indexed="60"/>
      <name val="Comic Sans MS"/>
      <family val="2"/>
    </font>
    <font>
      <b/>
      <sz val="10"/>
      <color indexed="63"/>
      <name val="Comic Sans MS"/>
      <family val="2"/>
    </font>
    <font>
      <b/>
      <sz val="18"/>
      <color indexed="62"/>
      <name val="Cambria"/>
      <family val="2"/>
    </font>
    <font>
      <b/>
      <sz val="10"/>
      <color indexed="8"/>
      <name val="Comic Sans MS"/>
      <family val="2"/>
    </font>
    <font>
      <sz val="10"/>
      <color indexed="10"/>
      <name val="Comic Sans MS"/>
      <family val="2"/>
    </font>
    <font>
      <sz val="16"/>
      <color indexed="10"/>
      <name val="Arial"/>
      <family val="2"/>
    </font>
    <font>
      <sz val="16"/>
      <color indexed="8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10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theme="1"/>
      <name val="Comic Sans MS"/>
      <family val="2"/>
    </font>
    <font>
      <sz val="10"/>
      <color theme="0"/>
      <name val="Comic Sans MS"/>
      <family val="2"/>
    </font>
    <font>
      <sz val="10"/>
      <color rgb="FF9C0006"/>
      <name val="Comic Sans MS"/>
      <family val="2"/>
    </font>
    <font>
      <b/>
      <sz val="10"/>
      <color rgb="FFFA7D00"/>
      <name val="Comic Sans MS"/>
      <family val="2"/>
    </font>
    <font>
      <b/>
      <sz val="10"/>
      <color theme="0"/>
      <name val="Comic Sans MS"/>
      <family val="2"/>
    </font>
    <font>
      <i/>
      <sz val="10"/>
      <color rgb="FF7F7F7F"/>
      <name val="Comic Sans MS"/>
      <family val="2"/>
    </font>
    <font>
      <sz val="10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0"/>
      <color rgb="FF3F3F76"/>
      <name val="Comic Sans MS"/>
      <family val="2"/>
    </font>
    <font>
      <sz val="10"/>
      <color rgb="FFFA7D00"/>
      <name val="Comic Sans MS"/>
      <family val="2"/>
    </font>
    <font>
      <sz val="10"/>
      <color rgb="FF9C6500"/>
      <name val="Comic Sans MS"/>
      <family val="2"/>
    </font>
    <font>
      <b/>
      <sz val="10"/>
      <color rgb="FF3F3F3F"/>
      <name val="Comic Sans MS"/>
      <family val="2"/>
    </font>
    <font>
      <b/>
      <sz val="18"/>
      <color theme="3"/>
      <name val="Cambria"/>
      <family val="2"/>
    </font>
    <font>
      <b/>
      <sz val="10"/>
      <color theme="1"/>
      <name val="Comic Sans MS"/>
      <family val="2"/>
    </font>
    <font>
      <sz val="10"/>
      <color rgb="FFFF0000"/>
      <name val="Comic Sans MS"/>
      <family val="2"/>
    </font>
    <font>
      <sz val="16"/>
      <color rgb="FFFF0000"/>
      <name val="Arial"/>
      <family val="2"/>
    </font>
    <font>
      <sz val="16"/>
      <color theme="1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b/>
      <sz val="16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/>
    </xf>
    <xf numFmtId="0" fontId="2" fillId="0" borderId="10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14" fontId="2" fillId="0" borderId="0" xfId="0" applyNumberFormat="1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172" fontId="2" fillId="0" borderId="13" xfId="0" applyNumberFormat="1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172" fontId="2" fillId="0" borderId="17" xfId="0" applyNumberFormat="1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 locked="0"/>
    </xf>
    <xf numFmtId="172" fontId="3" fillId="0" borderId="18" xfId="0" applyNumberFormat="1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/>
    </xf>
    <xf numFmtId="172" fontId="3" fillId="0" borderId="17" xfId="0" applyNumberFormat="1" applyFont="1" applyBorder="1" applyAlignment="1" applyProtection="1">
      <alignment horizontal="center"/>
      <protection/>
    </xf>
    <xf numFmtId="172" fontId="3" fillId="0" borderId="0" xfId="0" applyNumberFormat="1" applyFont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22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174" fontId="4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5" fillId="0" borderId="26" xfId="0" applyFont="1" applyBorder="1" applyAlignment="1" applyProtection="1">
      <alignment horizontal="left"/>
      <protection/>
    </xf>
    <xf numFmtId="0" fontId="50" fillId="0" borderId="25" xfId="0" applyFont="1" applyBorder="1" applyAlignment="1" applyProtection="1">
      <alignment horizontal="center"/>
      <protection/>
    </xf>
    <xf numFmtId="172" fontId="51" fillId="0" borderId="18" xfId="0" applyNumberFormat="1" applyFont="1" applyBorder="1" applyAlignment="1" applyProtection="1">
      <alignment horizontal="center"/>
      <protection/>
    </xf>
    <xf numFmtId="0" fontId="50" fillId="0" borderId="0" xfId="0" applyFont="1" applyAlignment="1">
      <alignment/>
    </xf>
    <xf numFmtId="0" fontId="50" fillId="0" borderId="25" xfId="0" applyFont="1" applyBorder="1" applyAlignment="1" applyProtection="1">
      <alignment horizontal="left"/>
      <protection/>
    </xf>
    <xf numFmtId="0" fontId="52" fillId="0" borderId="25" xfId="0" applyFont="1" applyBorder="1" applyAlignment="1" applyProtection="1">
      <alignment horizontal="center"/>
      <protection/>
    </xf>
    <xf numFmtId="0" fontId="53" fillId="0" borderId="26" xfId="0" applyFont="1" applyBorder="1" applyAlignment="1" applyProtection="1">
      <alignment horizontal="left"/>
      <protection/>
    </xf>
    <xf numFmtId="0" fontId="53" fillId="0" borderId="25" xfId="0" applyFont="1" applyBorder="1" applyAlignment="1" applyProtection="1">
      <alignment horizontal="left"/>
      <protection/>
    </xf>
    <xf numFmtId="0" fontId="51" fillId="0" borderId="24" xfId="0" applyFont="1" applyBorder="1" applyAlignment="1" applyProtection="1">
      <alignment horizontal="center"/>
      <protection/>
    </xf>
    <xf numFmtId="172" fontId="54" fillId="0" borderId="18" xfId="0" applyNumberFormat="1" applyFont="1" applyBorder="1" applyAlignment="1" applyProtection="1">
      <alignment/>
      <protection/>
    </xf>
    <xf numFmtId="0" fontId="51" fillId="0" borderId="25" xfId="0" applyFont="1" applyBorder="1" applyAlignment="1" applyProtection="1">
      <alignment horizontal="center"/>
      <protection/>
    </xf>
    <xf numFmtId="0" fontId="6" fillId="0" borderId="27" xfId="0" applyFont="1" applyBorder="1" applyAlignment="1">
      <alignment/>
    </xf>
    <xf numFmtId="0" fontId="7" fillId="0" borderId="0" xfId="0" applyFont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0" xfId="0" applyFont="1" applyAlignment="1">
      <alignment/>
    </xf>
    <xf numFmtId="0" fontId="55" fillId="0" borderId="26" xfId="0" applyFont="1" applyBorder="1" applyAlignment="1" applyProtection="1">
      <alignment horizontal="left"/>
      <protection/>
    </xf>
    <xf numFmtId="0" fontId="6" fillId="0" borderId="26" xfId="0" applyFont="1" applyBorder="1" applyAlignment="1" applyProtection="1">
      <alignment horizontal="left"/>
      <protection/>
    </xf>
    <xf numFmtId="0" fontId="2" fillId="0" borderId="28" xfId="0" applyFont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horizontal="center"/>
      <protection/>
    </xf>
    <xf numFmtId="0" fontId="2" fillId="0" borderId="30" xfId="0" applyFont="1" applyBorder="1" applyAlignment="1" applyProtection="1">
      <alignment horizontal="center"/>
      <protection/>
    </xf>
    <xf numFmtId="0" fontId="3" fillId="0" borderId="29" xfId="0" applyFont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/>
      <protection/>
    </xf>
    <xf numFmtId="0" fontId="3" fillId="0" borderId="31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center"/>
      <protection/>
    </xf>
    <xf numFmtId="14" fontId="4" fillId="0" borderId="11" xfId="0" applyNumberFormat="1" applyFont="1" applyBorder="1" applyAlignment="1">
      <alignment horizontal="center"/>
    </xf>
    <xf numFmtId="14" fontId="4" fillId="0" borderId="33" xfId="0" applyNumberFormat="1" applyFont="1" applyBorder="1" applyAlignment="1">
      <alignment horizontal="center"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6"/>
  <sheetViews>
    <sheetView tabSelected="1" zoomScale="93" zoomScaleNormal="93" zoomScalePageLayoutView="0" workbookViewId="0" topLeftCell="A1">
      <selection activeCell="N26" sqref="N26"/>
    </sheetView>
  </sheetViews>
  <sheetFormatPr defaultColWidth="8.8515625" defaultRowHeight="27.75" customHeight="1"/>
  <cols>
    <col min="1" max="1" width="15.7109375" style="60" customWidth="1"/>
    <col min="2" max="2" width="7.7109375" style="5" customWidth="1"/>
    <col min="3" max="4" width="7.421875" style="5" customWidth="1"/>
    <col min="5" max="5" width="10.421875" style="5" bestFit="1" customWidth="1"/>
    <col min="6" max="7" width="7.421875" style="5" customWidth="1"/>
    <col min="8" max="8" width="7.7109375" style="5" customWidth="1"/>
    <col min="9" max="10" width="7.421875" style="5" customWidth="1"/>
    <col min="11" max="11" width="7.7109375" style="5" bestFit="1" customWidth="1"/>
    <col min="12" max="13" width="7.421875" style="5" customWidth="1"/>
    <col min="14" max="14" width="7.7109375" style="5" bestFit="1" customWidth="1"/>
    <col min="15" max="16" width="7.421875" style="5" customWidth="1"/>
    <col min="17" max="17" width="7.7109375" style="5" bestFit="1" customWidth="1"/>
    <col min="18" max="19" width="7.421875" style="5" customWidth="1"/>
    <col min="20" max="20" width="7.7109375" style="5" bestFit="1" customWidth="1"/>
    <col min="21" max="22" width="7.421875" style="5" customWidth="1"/>
    <col min="23" max="23" width="10.8515625" style="5" bestFit="1" customWidth="1"/>
    <col min="24" max="25" width="7.421875" style="5" customWidth="1"/>
    <col min="26" max="26" width="7.7109375" style="5" bestFit="1" customWidth="1"/>
    <col min="27" max="28" width="7.421875" style="5" customWidth="1"/>
    <col min="29" max="29" width="7.7109375" style="5" bestFit="1" customWidth="1"/>
    <col min="30" max="31" width="7.421875" style="5" customWidth="1"/>
    <col min="32" max="32" width="3.140625" style="5" customWidth="1"/>
    <col min="33" max="33" width="13.8515625" style="5" bestFit="1" customWidth="1"/>
    <col min="34" max="34" width="6.8515625" style="5" bestFit="1" customWidth="1"/>
    <col min="35" max="35" width="6.7109375" style="5" bestFit="1" customWidth="1"/>
    <col min="36" max="36" width="8.7109375" style="5" bestFit="1" customWidth="1"/>
    <col min="37" max="37" width="6.28125" style="5" bestFit="1" customWidth="1"/>
    <col min="38" max="38" width="8.7109375" style="5" bestFit="1" customWidth="1"/>
    <col min="39" max="39" width="8.00390625" style="5" customWidth="1"/>
    <col min="40" max="40" width="6.7109375" style="5" bestFit="1" customWidth="1"/>
    <col min="41" max="41" width="12.140625" style="5" bestFit="1" customWidth="1"/>
    <col min="42" max="16384" width="8.8515625" style="5" customWidth="1"/>
  </cols>
  <sheetData>
    <row r="1" spans="1:31" ht="27.75" customHeight="1">
      <c r="A1" s="72" t="s">
        <v>27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</row>
    <row r="2" spans="1:41" ht="27.75" customHeight="1" thickBot="1">
      <c r="A2" s="55" t="s">
        <v>22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27"/>
    </row>
    <row r="3" spans="1:41" ht="27.75" customHeight="1">
      <c r="A3" s="56" t="s">
        <v>2</v>
      </c>
      <c r="B3" s="40" t="s">
        <v>4</v>
      </c>
      <c r="C3" s="70">
        <v>43387</v>
      </c>
      <c r="D3" s="71"/>
      <c r="E3" s="41" t="s">
        <v>6</v>
      </c>
      <c r="F3" s="70">
        <v>43401</v>
      </c>
      <c r="G3" s="71"/>
      <c r="H3" s="41" t="s">
        <v>7</v>
      </c>
      <c r="I3" s="70">
        <v>43415</v>
      </c>
      <c r="J3" s="71"/>
      <c r="K3" s="41" t="s">
        <v>23</v>
      </c>
      <c r="L3" s="70">
        <v>43429</v>
      </c>
      <c r="M3" s="71"/>
      <c r="N3" s="41" t="s">
        <v>8</v>
      </c>
      <c r="O3" s="70">
        <v>43443</v>
      </c>
      <c r="P3" s="71"/>
      <c r="Q3" s="41" t="s">
        <v>9</v>
      </c>
      <c r="R3" s="70">
        <v>43457</v>
      </c>
      <c r="S3" s="71"/>
      <c r="T3" s="41" t="s">
        <v>10</v>
      </c>
      <c r="U3" s="70">
        <v>43471</v>
      </c>
      <c r="V3" s="71"/>
      <c r="W3" s="41" t="s">
        <v>11</v>
      </c>
      <c r="X3" s="70">
        <v>43485</v>
      </c>
      <c r="Y3" s="71"/>
      <c r="Z3" s="41" t="s">
        <v>12</v>
      </c>
      <c r="AA3" s="70">
        <v>43499</v>
      </c>
      <c r="AB3" s="71"/>
      <c r="AC3" s="42" t="s">
        <v>13</v>
      </c>
      <c r="AD3" s="70">
        <v>43513</v>
      </c>
      <c r="AE3" s="71"/>
      <c r="AF3" s="10"/>
      <c r="AG3" s="6" t="s">
        <v>2</v>
      </c>
      <c r="AH3" s="8" t="s">
        <v>14</v>
      </c>
      <c r="AI3" s="28" t="s">
        <v>15</v>
      </c>
      <c r="AJ3" s="11" t="s">
        <v>16</v>
      </c>
      <c r="AK3" s="28" t="s">
        <v>17</v>
      </c>
      <c r="AL3" s="11" t="s">
        <v>18</v>
      </c>
      <c r="AM3" s="28" t="s">
        <v>19</v>
      </c>
      <c r="AN3" s="29" t="s">
        <v>20</v>
      </c>
      <c r="AO3" s="12" t="s">
        <v>26</v>
      </c>
    </row>
    <row r="4" spans="1:41" ht="27.75" customHeight="1" thickBot="1">
      <c r="A4" s="57" t="s">
        <v>0</v>
      </c>
      <c r="B4" s="14" t="s">
        <v>1</v>
      </c>
      <c r="C4" s="15" t="s">
        <v>3</v>
      </c>
      <c r="D4" s="16" t="s">
        <v>5</v>
      </c>
      <c r="E4" s="15" t="s">
        <v>1</v>
      </c>
      <c r="F4" s="15" t="s">
        <v>3</v>
      </c>
      <c r="G4" s="15" t="s">
        <v>5</v>
      </c>
      <c r="H4" s="14" t="s">
        <v>1</v>
      </c>
      <c r="I4" s="15" t="s">
        <v>3</v>
      </c>
      <c r="J4" s="16" t="s">
        <v>5</v>
      </c>
      <c r="K4" s="15" t="s">
        <v>1</v>
      </c>
      <c r="L4" s="15" t="s">
        <v>3</v>
      </c>
      <c r="M4" s="15" t="s">
        <v>5</v>
      </c>
      <c r="N4" s="14" t="s">
        <v>1</v>
      </c>
      <c r="O4" s="15" t="s">
        <v>3</v>
      </c>
      <c r="P4" s="16" t="s">
        <v>5</v>
      </c>
      <c r="Q4" s="14" t="s">
        <v>1</v>
      </c>
      <c r="R4" s="15" t="s">
        <v>3</v>
      </c>
      <c r="S4" s="16" t="s">
        <v>5</v>
      </c>
      <c r="T4" s="15" t="s">
        <v>1</v>
      </c>
      <c r="U4" s="15" t="s">
        <v>3</v>
      </c>
      <c r="V4" s="15" t="s">
        <v>5</v>
      </c>
      <c r="W4" s="14" t="s">
        <v>1</v>
      </c>
      <c r="X4" s="15" t="s">
        <v>3</v>
      </c>
      <c r="Y4" s="16" t="s">
        <v>5</v>
      </c>
      <c r="Z4" s="15" t="s">
        <v>1</v>
      </c>
      <c r="AA4" s="15" t="s">
        <v>3</v>
      </c>
      <c r="AB4" s="15" t="s">
        <v>5</v>
      </c>
      <c r="AC4" s="14" t="s">
        <v>1</v>
      </c>
      <c r="AD4" s="15" t="s">
        <v>3</v>
      </c>
      <c r="AE4" s="16" t="s">
        <v>5</v>
      </c>
      <c r="AF4" s="1"/>
      <c r="AG4" s="13" t="s">
        <v>0</v>
      </c>
      <c r="AH4" s="14"/>
      <c r="AI4" s="30"/>
      <c r="AJ4" s="15"/>
      <c r="AK4" s="30"/>
      <c r="AL4" s="15"/>
      <c r="AM4" s="30"/>
      <c r="AN4" s="31"/>
      <c r="AO4" s="17"/>
    </row>
    <row r="5" spans="1:41" ht="27.75" customHeight="1">
      <c r="A5" s="54" t="s">
        <v>29</v>
      </c>
      <c r="B5" s="20">
        <v>264</v>
      </c>
      <c r="C5" s="7">
        <f>B6</f>
        <v>280</v>
      </c>
      <c r="D5" s="9" t="str">
        <f>IF((COUNTBLANK(B5:B5)=1),"-",IF(B5&gt;B6,"W",IF(B5=B6,"D","L")))</f>
        <v>L</v>
      </c>
      <c r="E5" s="20">
        <v>265</v>
      </c>
      <c r="F5" s="7">
        <f>+E7</f>
        <v>272</v>
      </c>
      <c r="G5" s="7" t="str">
        <f>IF((COUNTBLANK(E5:E5)=1),"-",IF(E5&gt;E7,"W",IF(E5=E7,"D","L")))</f>
        <v>L</v>
      </c>
      <c r="H5" s="20">
        <v>252</v>
      </c>
      <c r="I5" s="7">
        <f>+H8</f>
        <v>281</v>
      </c>
      <c r="J5" s="9" t="str">
        <f>IF((COUNTBLANK(H5:H5)=1),"-",IF(H5&gt;H8,"W",IF(H5=H8,"D","L")))</f>
        <v>L</v>
      </c>
      <c r="K5" s="18">
        <v>267</v>
      </c>
      <c r="L5" s="7">
        <f>+K9</f>
        <v>273</v>
      </c>
      <c r="M5" s="9" t="str">
        <f>IF((COUNTBLANK(K5:K5)=1),"-",IF(K5&gt;K9,"W",IF(K5=K9,"D","L")))</f>
        <v>L</v>
      </c>
      <c r="N5" s="18">
        <v>273</v>
      </c>
      <c r="O5" s="7">
        <f>+N10</f>
        <v>281</v>
      </c>
      <c r="P5" s="9" t="str">
        <f>IF((COUNTBLANK(N5:N5)=1),"-",IF(N5&gt;N10,"W",IF(N5=N10,"D","L")))</f>
        <v>L</v>
      </c>
      <c r="Q5" s="20"/>
      <c r="R5" s="7">
        <f>Q6</f>
        <v>0</v>
      </c>
      <c r="S5" s="9" t="str">
        <f>IF((COUNTBLANK(Q5:Q5)=1),"-",IF(Q5&gt;Q6,"W",IF(Q5=Q6,"D","L")))</f>
        <v>-</v>
      </c>
      <c r="T5" s="20"/>
      <c r="U5" s="7">
        <f>+T7</f>
        <v>0</v>
      </c>
      <c r="V5" s="7" t="str">
        <f>IF((COUNTBLANK(T5:T5)=1),"-",IF(T5&gt;T7,"W",IF(T5=T7,"D","L")))</f>
        <v>-</v>
      </c>
      <c r="W5" s="20"/>
      <c r="X5" s="7">
        <f>+W8</f>
        <v>0</v>
      </c>
      <c r="Y5" s="9" t="str">
        <f>IF((COUNTBLANK(W5:W5)=1),"-",IF(W5&gt;W8,"W",IF(W5=W8,"D","L")))</f>
        <v>-</v>
      </c>
      <c r="Z5" s="20"/>
      <c r="AA5" s="7">
        <f>+Z9</f>
        <v>0</v>
      </c>
      <c r="AB5" s="7" t="str">
        <f>IF((COUNTBLANK(Z5:Z5)=1),"-",IF(Z5&gt;Z9,"W",IF(Z5=Z9,"D","L")))</f>
        <v>-</v>
      </c>
      <c r="AC5" s="20"/>
      <c r="AD5" s="7">
        <f>+AC10</f>
        <v>0</v>
      </c>
      <c r="AE5" s="9" t="str">
        <f>IF((COUNTBLANK(AC5:AC5)=1),"-",IF(AC5&gt;AC10,"W",IF(AC5=AC10,"D","L")))</f>
        <v>-</v>
      </c>
      <c r="AF5" s="4"/>
      <c r="AG5" s="43" t="str">
        <f aca="true" t="shared" si="0" ref="AG5:AG10">+A5</f>
        <v>R Marshall</v>
      </c>
      <c r="AH5" s="32">
        <f aca="true" t="shared" si="1" ref="AH5:AH10">10-COUNTBLANK(B5:AE5)</f>
        <v>5</v>
      </c>
      <c r="AI5" s="33">
        <f aca="true" t="shared" si="2" ref="AI5:AI10">COUNTIF(A5:AE5,"W")</f>
        <v>0</v>
      </c>
      <c r="AJ5" s="3">
        <f aca="true" t="shared" si="3" ref="AJ5:AJ10">COUNTIF(B5:AE5,"D")</f>
        <v>0</v>
      </c>
      <c r="AK5" s="33">
        <f aca="true" t="shared" si="4" ref="AK5:AK10">COUNTIF(A5:AE5,"L")</f>
        <v>5</v>
      </c>
      <c r="AL5" s="3">
        <f aca="true" t="shared" si="5" ref="AL5:AL10">AI5*2+AJ5</f>
        <v>0</v>
      </c>
      <c r="AM5" s="51">
        <f aca="true" t="shared" si="6" ref="AM5:AM10">SUM(B5,E5,H5,K5,N5,Q5,T5,W5,Z5,AC5)</f>
        <v>1321</v>
      </c>
      <c r="AN5" s="53"/>
      <c r="AO5" s="45"/>
    </row>
    <row r="6" spans="1:41" ht="27.75" customHeight="1">
      <c r="A6" s="54" t="s">
        <v>30</v>
      </c>
      <c r="B6" s="20">
        <v>280</v>
      </c>
      <c r="C6" s="3">
        <f>B5</f>
        <v>264</v>
      </c>
      <c r="D6" s="21" t="str">
        <f>IF((COUNTBLANK(B6:B6)=1),"-",IF(B6&gt;B5,"W",IF(B6=B5,"D","L")))</f>
        <v>W</v>
      </c>
      <c r="E6" s="20">
        <v>281</v>
      </c>
      <c r="F6" s="3">
        <f>+E9</f>
        <v>277</v>
      </c>
      <c r="G6" s="3" t="str">
        <f>IF((COUNTBLANK(E6:E6)=1),"-",IF(E6&gt;E9,"W",IF(E6=E9,"D","L")))</f>
        <v>W</v>
      </c>
      <c r="H6" s="20">
        <v>277</v>
      </c>
      <c r="I6" s="3">
        <f>+H7</f>
        <v>281</v>
      </c>
      <c r="J6" s="21" t="str">
        <f>IF((COUNTBLANK(H6:H6)=1),"-",IF(H6&gt;H7,"W",IF(H6=H7,"D","L")))</f>
        <v>L</v>
      </c>
      <c r="K6" s="20">
        <v>274</v>
      </c>
      <c r="L6" s="3">
        <f>+K10</f>
        <v>281</v>
      </c>
      <c r="M6" s="21" t="str">
        <f>IF((COUNTBLANK(K6:K6)=1),"-",IF(K6&gt;K10,"W",IF(K6=K10,"D","L")))</f>
        <v>L</v>
      </c>
      <c r="N6" s="20">
        <v>277</v>
      </c>
      <c r="O6" s="3">
        <f>+N8</f>
        <v>270</v>
      </c>
      <c r="P6" s="21" t="str">
        <f>IF((COUNTBLANK(N6:N6)=1),"-",IF(N6&gt;N8,"W",IF(N6=N8,"D","L")))</f>
        <v>W</v>
      </c>
      <c r="Q6" s="20"/>
      <c r="R6" s="3">
        <f>Q5</f>
        <v>0</v>
      </c>
      <c r="S6" s="21" t="str">
        <f>IF((COUNTBLANK(Q6:Q6)=1),"-",IF(Q6&gt;Q5,"W",IF(Q6=Q5,"D","L")))</f>
        <v>-</v>
      </c>
      <c r="T6" s="20"/>
      <c r="U6" s="3">
        <f>+T9</f>
        <v>0</v>
      </c>
      <c r="V6" s="3" t="str">
        <f>IF((COUNTBLANK(T6:T6)=1),"-",IF(T6&gt;T9,"W",IF(T6=T9,"D","L")))</f>
        <v>-</v>
      </c>
      <c r="W6" s="20"/>
      <c r="X6" s="3">
        <f>+W7</f>
        <v>0</v>
      </c>
      <c r="Y6" s="21" t="str">
        <f>IF((COUNTBLANK(W6:W6)=1),"-",IF(W6&gt;W7,"W",IF(W6=W7,"D","L")))</f>
        <v>-</v>
      </c>
      <c r="Z6" s="20"/>
      <c r="AA6" s="3">
        <f>+Z10</f>
        <v>0</v>
      </c>
      <c r="AB6" s="3" t="str">
        <f>IF((COUNTBLANK(Z6:Z6)=1),"-",IF(Z6&gt;Z10,"W",IF(Z6=Z10,"D","L")))</f>
        <v>-</v>
      </c>
      <c r="AC6" s="20"/>
      <c r="AD6" s="3">
        <f>+AC8</f>
        <v>0</v>
      </c>
      <c r="AE6" s="21" t="str">
        <f>IF((COUNTBLANK(AC6:AC6)=1),"-",IF(AC6&gt;AC8,"W",IF(AC6=AC8,"D","L")))</f>
        <v>-</v>
      </c>
      <c r="AF6" s="4"/>
      <c r="AG6" s="43" t="str">
        <f t="shared" si="0"/>
        <v>I Cox</v>
      </c>
      <c r="AH6" s="32">
        <f t="shared" si="1"/>
        <v>5</v>
      </c>
      <c r="AI6" s="33">
        <f t="shared" si="2"/>
        <v>3</v>
      </c>
      <c r="AJ6" s="3">
        <f t="shared" si="3"/>
        <v>0</v>
      </c>
      <c r="AK6" s="33">
        <f t="shared" si="4"/>
        <v>2</v>
      </c>
      <c r="AL6" s="3">
        <f t="shared" si="5"/>
        <v>6</v>
      </c>
      <c r="AM6" s="51">
        <f t="shared" si="6"/>
        <v>1389</v>
      </c>
      <c r="AN6" s="48"/>
      <c r="AO6" s="52"/>
    </row>
    <row r="7" spans="1:41" ht="27.75" customHeight="1">
      <c r="A7" s="54" t="s">
        <v>31</v>
      </c>
      <c r="B7" s="20">
        <v>261</v>
      </c>
      <c r="C7" s="3">
        <f>+B10</f>
        <v>279</v>
      </c>
      <c r="D7" s="21" t="str">
        <f>IF((COUNTBLANK(B7:B7)=1),"-",IF(B7&gt;B10,"W",IF(B7=B10,"D","L")))</f>
        <v>L</v>
      </c>
      <c r="E7" s="20">
        <v>272</v>
      </c>
      <c r="F7" s="3">
        <f>+E5</f>
        <v>265</v>
      </c>
      <c r="G7" s="3" t="str">
        <f>IF((COUNTBLANK(E7:E7)=1),"-",IF(E7&gt;E5,"W",IF(E7=E5,"D","L")))</f>
        <v>W</v>
      </c>
      <c r="H7" s="20">
        <v>281</v>
      </c>
      <c r="I7" s="3">
        <f>+H6</f>
        <v>277</v>
      </c>
      <c r="J7" s="21" t="str">
        <f>IF((COUNTBLANK(H7:H7)=1),"-",IF(H7&gt;H6,"W",IF(H7=H6,"D","L")))</f>
        <v>W</v>
      </c>
      <c r="K7" s="20">
        <v>281</v>
      </c>
      <c r="L7" s="3">
        <f>+K8</f>
        <v>276</v>
      </c>
      <c r="M7" s="21" t="str">
        <f>IF((COUNTBLANK(K7:K7)=1),"-",IF(K7&gt;K8,"W",IF(K7=K8,"D","L")))</f>
        <v>W</v>
      </c>
      <c r="N7" s="20">
        <v>281</v>
      </c>
      <c r="O7" s="3">
        <f>+N9</f>
        <v>248</v>
      </c>
      <c r="P7" s="21" t="str">
        <f>IF((COUNTBLANK(N7:N7)=1),"-",IF(N7&gt;N9,"W",IF(N7=N9,"D","L")))</f>
        <v>W</v>
      </c>
      <c r="Q7" s="20"/>
      <c r="R7" s="3">
        <f>Q10</f>
        <v>0</v>
      </c>
      <c r="S7" s="21" t="str">
        <f>IF((COUNTBLANK(Q7:Q7)=1),"-",IF(Q7&gt;Q10,"W",IF(Q7=Q10,"D","L")))</f>
        <v>-</v>
      </c>
      <c r="T7" s="20"/>
      <c r="U7" s="3">
        <f>+T5</f>
        <v>0</v>
      </c>
      <c r="V7" s="3" t="str">
        <f>IF((COUNTBLANK(T7:T7)=1),"-",IF(T7&gt;T5,"W",IF(T7=T5,"D","L")))</f>
        <v>-</v>
      </c>
      <c r="W7" s="20"/>
      <c r="X7" s="3">
        <f>+W6</f>
        <v>0</v>
      </c>
      <c r="Y7" s="21" t="str">
        <f>IF((COUNTBLANK(W7:W7)=1),"-",IF(W7&gt;W6,"W",IF(W7=W6,"D","L")))</f>
        <v>-</v>
      </c>
      <c r="Z7" s="20"/>
      <c r="AA7" s="3">
        <f>+Z8</f>
        <v>0</v>
      </c>
      <c r="AB7" s="3" t="str">
        <f>IF((COUNTBLANK(Z7:Z7)=1),"-",IF(Z7&gt;Z8,"W",IF(Z7=Z8,"D","L")))</f>
        <v>-</v>
      </c>
      <c r="AC7" s="20"/>
      <c r="AD7" s="3">
        <f>+AC9</f>
        <v>0</v>
      </c>
      <c r="AE7" s="21" t="str">
        <f>IF((COUNTBLANK(AC7:AC7)=1),"-",IF(AC7&gt;AC9,"W",IF(AC7=AC9,"D","L")))</f>
        <v>-</v>
      </c>
      <c r="AF7" s="4"/>
      <c r="AG7" s="43" t="str">
        <f t="shared" si="0"/>
        <v>D Harrison</v>
      </c>
      <c r="AH7" s="32">
        <f t="shared" si="1"/>
        <v>5</v>
      </c>
      <c r="AI7" s="33">
        <f t="shared" si="2"/>
        <v>4</v>
      </c>
      <c r="AJ7" s="3">
        <f t="shared" si="3"/>
        <v>0</v>
      </c>
      <c r="AK7" s="33">
        <f t="shared" si="4"/>
        <v>1</v>
      </c>
      <c r="AL7" s="3">
        <f t="shared" si="5"/>
        <v>8</v>
      </c>
      <c r="AM7" s="51">
        <f t="shared" si="6"/>
        <v>1376</v>
      </c>
      <c r="AN7" s="48"/>
      <c r="AO7" s="52"/>
    </row>
    <row r="8" spans="1:41" ht="27.75" customHeight="1">
      <c r="A8" s="54" t="s">
        <v>32</v>
      </c>
      <c r="B8" s="20">
        <v>249</v>
      </c>
      <c r="C8" s="3">
        <f>B9</f>
        <v>281</v>
      </c>
      <c r="D8" s="21" t="str">
        <f>IF((COUNTBLANK(B8:B8)=1),"-",IF(B8&gt;B9,"W",IF(B8=B9,"D","L")))</f>
        <v>L</v>
      </c>
      <c r="E8" s="20">
        <v>272</v>
      </c>
      <c r="F8" s="3">
        <f>+E10</f>
        <v>281</v>
      </c>
      <c r="G8" s="3" t="str">
        <f>IF((COUNTBLANK(E8:E8)=1),"-",IF(E8&gt;E10,"W",IF(E8=E10,"D","L")))</f>
        <v>L</v>
      </c>
      <c r="H8" s="20">
        <v>281</v>
      </c>
      <c r="I8" s="3">
        <f>+H5</f>
        <v>252</v>
      </c>
      <c r="J8" s="21" t="str">
        <f>IF((COUNTBLANK(H8:H8)=1),"-",IF(H8&gt;H5,"W",IF(H8=H5,"D","L")))</f>
        <v>W</v>
      </c>
      <c r="K8" s="20">
        <v>276</v>
      </c>
      <c r="L8" s="3">
        <f>+K7</f>
        <v>281</v>
      </c>
      <c r="M8" s="21" t="str">
        <f>IF((COUNTBLANK(K8:K8)=1),"-",IF(K8&gt;K7,"W",IF(K8=K7,"D","L")))</f>
        <v>L</v>
      </c>
      <c r="N8" s="20">
        <v>270</v>
      </c>
      <c r="O8" s="3">
        <f>+N6</f>
        <v>277</v>
      </c>
      <c r="P8" s="21" t="str">
        <f>IF((COUNTBLANK(N8:N8)=1),"-",IF(N8&gt;N6,"W",IF(N8=N6,"D","L")))</f>
        <v>L</v>
      </c>
      <c r="Q8" s="20"/>
      <c r="R8" s="3">
        <f>Q9</f>
        <v>0</v>
      </c>
      <c r="S8" s="21" t="str">
        <f>IF((COUNTBLANK(Q8:Q8)=1),"-",IF(Q8&gt;Q9,"W",IF(Q8=Q9,"D","L")))</f>
        <v>-</v>
      </c>
      <c r="T8" s="20"/>
      <c r="U8" s="3">
        <f>+T10</f>
        <v>0</v>
      </c>
      <c r="V8" s="3" t="str">
        <f>IF((COUNTBLANK(T8:T8)=1),"-",IF(T8&gt;T10,"W",IF(T8=T10,"D","L")))</f>
        <v>-</v>
      </c>
      <c r="W8" s="20"/>
      <c r="X8" s="3">
        <f>+W5</f>
        <v>0</v>
      </c>
      <c r="Y8" s="21" t="str">
        <f>IF((COUNTBLANK(W8:W8)=1),"-",IF(W8&gt;W5,"W",IF(W8=W5,"D","L")))</f>
        <v>-</v>
      </c>
      <c r="Z8" s="20"/>
      <c r="AA8" s="3">
        <f>+Z7</f>
        <v>0</v>
      </c>
      <c r="AB8" s="3" t="str">
        <f>IF((COUNTBLANK(Z8:Z8)=1),"-",IF(Z8&gt;Z7,"W",IF(Z8=Z7,"D","L")))</f>
        <v>-</v>
      </c>
      <c r="AC8" s="20"/>
      <c r="AD8" s="3">
        <f>+AC6</f>
        <v>0</v>
      </c>
      <c r="AE8" s="21" t="str">
        <f>IF((COUNTBLANK(AC8:AC8)=1),"-",IF(AC8&gt;AC6,"W",IF(AC8=AC6,"D","L")))</f>
        <v>-</v>
      </c>
      <c r="AF8" s="4"/>
      <c r="AG8" s="43" t="str">
        <f t="shared" si="0"/>
        <v>A Smith</v>
      </c>
      <c r="AH8" s="32">
        <f t="shared" si="1"/>
        <v>5</v>
      </c>
      <c r="AI8" s="33">
        <f t="shared" si="2"/>
        <v>1</v>
      </c>
      <c r="AJ8" s="3">
        <f t="shared" si="3"/>
        <v>0</v>
      </c>
      <c r="AK8" s="33">
        <f t="shared" si="4"/>
        <v>4</v>
      </c>
      <c r="AL8" s="3">
        <f t="shared" si="5"/>
        <v>2</v>
      </c>
      <c r="AM8" s="51">
        <f t="shared" si="6"/>
        <v>1348</v>
      </c>
      <c r="AN8" s="48"/>
      <c r="AO8" s="52"/>
    </row>
    <row r="9" spans="1:41" ht="27.75" customHeight="1">
      <c r="A9" s="54" t="s">
        <v>33</v>
      </c>
      <c r="B9" s="20">
        <v>281</v>
      </c>
      <c r="C9" s="3">
        <f>B8</f>
        <v>249</v>
      </c>
      <c r="D9" s="21" t="str">
        <f>IF((COUNTBLANK(B9:B9)=1),"-",IF(B9&gt;B8,"W",IF(B9=B8,"D","L")))</f>
        <v>W</v>
      </c>
      <c r="E9" s="20">
        <v>277</v>
      </c>
      <c r="F9" s="3">
        <f>+E6</f>
        <v>281</v>
      </c>
      <c r="G9" s="3" t="str">
        <f>IF((COUNTBLANK(E9:E9)=1),"-",IF(E9&gt;E6,"W",IF(E9=E6,"D","L")))</f>
        <v>L</v>
      </c>
      <c r="H9" s="20">
        <v>281</v>
      </c>
      <c r="I9" s="3">
        <f>+H10</f>
        <v>281</v>
      </c>
      <c r="J9" s="21" t="str">
        <f>IF((COUNTBLANK(H9:H9)=1),"-",IF(H9&gt;H10,"W",IF(H9=H10,"D","L")))</f>
        <v>D</v>
      </c>
      <c r="K9" s="20">
        <v>273</v>
      </c>
      <c r="L9" s="3">
        <f>+K5</f>
        <v>267</v>
      </c>
      <c r="M9" s="21" t="str">
        <f>IF((COUNTBLANK(K9:K9)=1),"-",IF(K9&gt;K5,"W",IF(K9=K5,"D","L")))</f>
        <v>W</v>
      </c>
      <c r="N9" s="20">
        <v>248</v>
      </c>
      <c r="O9" s="3">
        <f>+N7</f>
        <v>281</v>
      </c>
      <c r="P9" s="21" t="str">
        <f>IF((COUNTBLANK(N9:N9)=1),"-",IF(N9&gt;N7,"W",IF(N9=N7,"D","L")))</f>
        <v>L</v>
      </c>
      <c r="Q9" s="20"/>
      <c r="R9" s="3">
        <f>Q8</f>
        <v>0</v>
      </c>
      <c r="S9" s="21" t="str">
        <f>IF((COUNTBLANK(Q9:Q9)=1),"-",IF(Q9&gt;Q8,"W",IF(Q9=Q8,"D","L")))</f>
        <v>-</v>
      </c>
      <c r="T9" s="20"/>
      <c r="U9" s="3">
        <f>+T6</f>
        <v>0</v>
      </c>
      <c r="V9" s="3" t="str">
        <f>IF((COUNTBLANK(T9:T9)=1),"-",IF(T9&gt;T6,"W",IF(T9=T6,"D","L")))</f>
        <v>-</v>
      </c>
      <c r="W9" s="20"/>
      <c r="X9" s="3">
        <f>+W10</f>
        <v>0</v>
      </c>
      <c r="Y9" s="21" t="str">
        <f>IF((COUNTBLANK(W9:W9)=1),"-",IF(W9&gt;W10,"W",IF(W9=W10,"D","L")))</f>
        <v>-</v>
      </c>
      <c r="Z9" s="20"/>
      <c r="AA9" s="3">
        <f>+Z5</f>
        <v>0</v>
      </c>
      <c r="AB9" s="3" t="str">
        <f>IF((COUNTBLANK(Z9:Z9)=1),"-",IF(Z9&gt;Z5,"W",IF(Z9=Z5,"D","L")))</f>
        <v>-</v>
      </c>
      <c r="AC9" s="20"/>
      <c r="AD9" s="3">
        <f>+AC7</f>
        <v>0</v>
      </c>
      <c r="AE9" s="21" t="str">
        <f>IF((COUNTBLANK(AC9:AC9)=1),"-",IF(AC9&gt;AC7,"W",IF(AC9=AC7,"D","L")))</f>
        <v>-</v>
      </c>
      <c r="AF9" s="4"/>
      <c r="AG9" s="43" t="str">
        <f t="shared" si="0"/>
        <v>R Marritt</v>
      </c>
      <c r="AH9" s="32">
        <f t="shared" si="1"/>
        <v>5</v>
      </c>
      <c r="AI9" s="33">
        <f t="shared" si="2"/>
        <v>2</v>
      </c>
      <c r="AJ9" s="3">
        <f t="shared" si="3"/>
        <v>1</v>
      </c>
      <c r="AK9" s="33">
        <f t="shared" si="4"/>
        <v>2</v>
      </c>
      <c r="AL9" s="3">
        <f t="shared" si="5"/>
        <v>5</v>
      </c>
      <c r="AM9" s="51">
        <f t="shared" si="6"/>
        <v>1360</v>
      </c>
      <c r="AN9" s="48"/>
      <c r="AO9" s="52"/>
    </row>
    <row r="10" spans="1:41" ht="27.75" customHeight="1">
      <c r="A10" s="54" t="s">
        <v>34</v>
      </c>
      <c r="B10" s="20">
        <v>279</v>
      </c>
      <c r="C10" s="3">
        <f>B7</f>
        <v>261</v>
      </c>
      <c r="D10" s="21" t="str">
        <f>IF((COUNTBLANK(B10:B10)=1),"-",IF(B10&gt;B7,"W",IF(B10=B7,"D","L")))</f>
        <v>W</v>
      </c>
      <c r="E10" s="20">
        <v>281</v>
      </c>
      <c r="F10" s="3">
        <f>+E8</f>
        <v>272</v>
      </c>
      <c r="G10" s="3" t="str">
        <f>IF((COUNTBLANK(E10:E10)=1),"-",IF(E10&gt;E8,"W",IF(E10=E8,"D","L")))</f>
        <v>W</v>
      </c>
      <c r="H10" s="20">
        <v>281</v>
      </c>
      <c r="I10" s="3">
        <f>+H9</f>
        <v>281</v>
      </c>
      <c r="J10" s="21" t="str">
        <f>IF((COUNTBLANK(H10:H10)=1),"-",IF(H10&gt;H9,"W",IF(H10=H9,"D","L")))</f>
        <v>D</v>
      </c>
      <c r="K10" s="20">
        <v>281</v>
      </c>
      <c r="L10" s="3">
        <f>+K6</f>
        <v>274</v>
      </c>
      <c r="M10" s="21" t="str">
        <f>IF((COUNTBLANK(K10:K10)=1),"-",IF(K10&gt;K6,"W",IF(K10=K6,"D","L")))</f>
        <v>W</v>
      </c>
      <c r="N10" s="20">
        <v>281</v>
      </c>
      <c r="O10" s="3">
        <f>+N5</f>
        <v>273</v>
      </c>
      <c r="P10" s="21" t="str">
        <f>IF((COUNTBLANK(N10:N10)=1),"-",IF(N10&gt;N5,"W",IF(N10=N5,"D","L")))</f>
        <v>W</v>
      </c>
      <c r="Q10" s="20"/>
      <c r="R10" s="3">
        <f>Q7</f>
        <v>0</v>
      </c>
      <c r="S10" s="21" t="str">
        <f>IF((COUNTBLANK(Q10:Q10)=1),"-",IF(Q10&gt;Q7,"W",IF(Q10=Q7,"D","L")))</f>
        <v>-</v>
      </c>
      <c r="T10" s="20"/>
      <c r="U10" s="3">
        <f>+T8</f>
        <v>0</v>
      </c>
      <c r="V10" s="3" t="str">
        <f>IF((COUNTBLANK(T10:T10)=1),"-",IF(T10&gt;T8,"W",IF(T10=T8,"D","L")))</f>
        <v>-</v>
      </c>
      <c r="W10" s="20"/>
      <c r="X10" s="3">
        <f>+W9</f>
        <v>0</v>
      </c>
      <c r="Y10" s="21" t="str">
        <f>IF((COUNTBLANK(W10:W10)=1),"-",IF(W10&gt;W9,"W",IF(W10=W9,"D","L")))</f>
        <v>-</v>
      </c>
      <c r="Z10" s="20"/>
      <c r="AA10" s="3">
        <f>+Z6</f>
        <v>0</v>
      </c>
      <c r="AB10" s="3" t="str">
        <f>IF((COUNTBLANK(Z10:Z10)=1),"-",IF(Z10&gt;Z6,"W",IF(Z10=Z6,"D","L")))</f>
        <v>-</v>
      </c>
      <c r="AC10" s="20"/>
      <c r="AD10" s="3">
        <f>+AC5</f>
        <v>0</v>
      </c>
      <c r="AE10" s="21" t="str">
        <f>IF((COUNTBLANK(AC10:AC10)=1),"-",IF(AC10&gt;AC5,"W",IF(AC10=AC5,"D","L")))</f>
        <v>-</v>
      </c>
      <c r="AF10" s="4"/>
      <c r="AG10" s="43" t="str">
        <f t="shared" si="0"/>
        <v>A Michalski</v>
      </c>
      <c r="AH10" s="32">
        <f t="shared" si="1"/>
        <v>5</v>
      </c>
      <c r="AI10" s="33">
        <f t="shared" si="2"/>
        <v>4</v>
      </c>
      <c r="AJ10" s="3">
        <f t="shared" si="3"/>
        <v>1</v>
      </c>
      <c r="AK10" s="33">
        <f t="shared" si="4"/>
        <v>0</v>
      </c>
      <c r="AL10" s="3">
        <f t="shared" si="5"/>
        <v>9</v>
      </c>
      <c r="AM10" s="51">
        <f t="shared" si="6"/>
        <v>1403</v>
      </c>
      <c r="AN10" s="48"/>
      <c r="AO10" s="52"/>
    </row>
    <row r="11" spans="1:41" ht="27.75" customHeight="1">
      <c r="A11" s="58"/>
      <c r="B11" s="20"/>
      <c r="C11" s="3"/>
      <c r="D11" s="21"/>
      <c r="E11" s="2"/>
      <c r="F11" s="3"/>
      <c r="G11" s="3"/>
      <c r="H11" s="20"/>
      <c r="I11" s="3"/>
      <c r="J11" s="21"/>
      <c r="K11" s="20"/>
      <c r="L11" s="3"/>
      <c r="M11" s="21"/>
      <c r="N11" s="20"/>
      <c r="O11" s="3"/>
      <c r="P11" s="21"/>
      <c r="Q11" s="20"/>
      <c r="R11" s="3"/>
      <c r="S11" s="21"/>
      <c r="T11" s="2"/>
      <c r="U11" s="3"/>
      <c r="V11" s="3"/>
      <c r="W11" s="20"/>
      <c r="X11" s="3"/>
      <c r="Y11" s="21"/>
      <c r="Z11" s="2"/>
      <c r="AA11" s="3"/>
      <c r="AB11" s="3"/>
      <c r="AC11" s="20"/>
      <c r="AD11" s="3"/>
      <c r="AE11" s="21"/>
      <c r="AF11" s="4"/>
      <c r="AG11" s="35"/>
      <c r="AH11" s="32"/>
      <c r="AI11" s="33"/>
      <c r="AJ11" s="3"/>
      <c r="AK11" s="33"/>
      <c r="AL11" s="3"/>
      <c r="AM11" s="33"/>
      <c r="AN11" s="34"/>
      <c r="AO11" s="45"/>
    </row>
    <row r="12" spans="1:41" ht="27.75" customHeight="1" thickBot="1">
      <c r="A12" s="59"/>
      <c r="B12" s="22"/>
      <c r="C12" s="23"/>
      <c r="D12" s="25"/>
      <c r="E12" s="24"/>
      <c r="F12" s="23"/>
      <c r="G12" s="23"/>
      <c r="H12" s="22"/>
      <c r="I12" s="23"/>
      <c r="J12" s="25"/>
      <c r="K12" s="22"/>
      <c r="L12" s="23"/>
      <c r="M12" s="25"/>
      <c r="N12" s="22"/>
      <c r="O12" s="23"/>
      <c r="P12" s="25"/>
      <c r="Q12" s="22"/>
      <c r="R12" s="23"/>
      <c r="S12" s="25"/>
      <c r="T12" s="24"/>
      <c r="U12" s="23"/>
      <c r="V12" s="23"/>
      <c r="W12" s="22"/>
      <c r="X12" s="23"/>
      <c r="Y12" s="25"/>
      <c r="Z12" s="24"/>
      <c r="AA12" s="23"/>
      <c r="AB12" s="23"/>
      <c r="AC12" s="22"/>
      <c r="AD12" s="23"/>
      <c r="AE12" s="25"/>
      <c r="AF12" s="4"/>
      <c r="AG12" s="36"/>
      <c r="AH12" s="37"/>
      <c r="AI12" s="38"/>
      <c r="AJ12" s="23"/>
      <c r="AK12" s="38"/>
      <c r="AL12" s="23">
        <f>SUM(AL5:AL10)</f>
        <v>30</v>
      </c>
      <c r="AM12" s="38"/>
      <c r="AN12" s="39"/>
      <c r="AO12" s="26"/>
    </row>
    <row r="13" ht="27.75" customHeight="1" thickBot="1"/>
    <row r="14" spans="1:41" ht="27.75" customHeight="1">
      <c r="A14" s="56" t="s">
        <v>21</v>
      </c>
      <c r="B14" s="40" t="s">
        <v>4</v>
      </c>
      <c r="C14" s="70">
        <v>43387</v>
      </c>
      <c r="D14" s="71"/>
      <c r="E14" s="41" t="s">
        <v>6</v>
      </c>
      <c r="F14" s="70">
        <v>43401</v>
      </c>
      <c r="G14" s="71"/>
      <c r="H14" s="41" t="s">
        <v>7</v>
      </c>
      <c r="I14" s="70">
        <v>43415</v>
      </c>
      <c r="J14" s="71"/>
      <c r="K14" s="41" t="s">
        <v>23</v>
      </c>
      <c r="L14" s="70">
        <v>43429</v>
      </c>
      <c r="M14" s="71"/>
      <c r="N14" s="41" t="s">
        <v>8</v>
      </c>
      <c r="O14" s="70">
        <v>43443</v>
      </c>
      <c r="P14" s="71"/>
      <c r="Q14" s="41" t="s">
        <v>9</v>
      </c>
      <c r="R14" s="70">
        <v>43457</v>
      </c>
      <c r="S14" s="71"/>
      <c r="T14" s="41" t="s">
        <v>10</v>
      </c>
      <c r="U14" s="70">
        <v>43471</v>
      </c>
      <c r="V14" s="71"/>
      <c r="W14" s="41" t="s">
        <v>11</v>
      </c>
      <c r="X14" s="70">
        <v>43485</v>
      </c>
      <c r="Y14" s="71"/>
      <c r="Z14" s="41" t="s">
        <v>12</v>
      </c>
      <c r="AA14" s="70">
        <v>43499</v>
      </c>
      <c r="AB14" s="71"/>
      <c r="AC14" s="42" t="s">
        <v>13</v>
      </c>
      <c r="AD14" s="70">
        <v>43513</v>
      </c>
      <c r="AE14" s="71"/>
      <c r="AF14" s="10"/>
      <c r="AG14" s="6" t="s">
        <v>21</v>
      </c>
      <c r="AH14" s="8" t="s">
        <v>14</v>
      </c>
      <c r="AI14" s="28" t="s">
        <v>15</v>
      </c>
      <c r="AJ14" s="11" t="s">
        <v>16</v>
      </c>
      <c r="AK14" s="28" t="s">
        <v>17</v>
      </c>
      <c r="AL14" s="11" t="s">
        <v>18</v>
      </c>
      <c r="AM14" s="28" t="s">
        <v>19</v>
      </c>
      <c r="AN14" s="29" t="s">
        <v>20</v>
      </c>
      <c r="AO14" s="12"/>
    </row>
    <row r="15" spans="1:41" ht="27.75" customHeight="1" thickBot="1">
      <c r="A15" s="57" t="s">
        <v>0</v>
      </c>
      <c r="B15" s="14" t="s">
        <v>1</v>
      </c>
      <c r="C15" s="15" t="s">
        <v>3</v>
      </c>
      <c r="D15" s="16" t="s">
        <v>5</v>
      </c>
      <c r="E15" s="15" t="s">
        <v>1</v>
      </c>
      <c r="F15" s="15" t="s">
        <v>3</v>
      </c>
      <c r="G15" s="15" t="s">
        <v>5</v>
      </c>
      <c r="H15" s="14" t="s">
        <v>1</v>
      </c>
      <c r="I15" s="15" t="s">
        <v>3</v>
      </c>
      <c r="J15" s="16" t="s">
        <v>5</v>
      </c>
      <c r="K15" s="15" t="s">
        <v>1</v>
      </c>
      <c r="L15" s="15" t="s">
        <v>3</v>
      </c>
      <c r="M15" s="15" t="s">
        <v>5</v>
      </c>
      <c r="N15" s="14" t="s">
        <v>1</v>
      </c>
      <c r="O15" s="15" t="s">
        <v>3</v>
      </c>
      <c r="P15" s="16" t="s">
        <v>5</v>
      </c>
      <c r="Q15" s="14" t="s">
        <v>1</v>
      </c>
      <c r="R15" s="15" t="s">
        <v>3</v>
      </c>
      <c r="S15" s="16" t="s">
        <v>5</v>
      </c>
      <c r="T15" s="15" t="s">
        <v>1</v>
      </c>
      <c r="U15" s="15" t="s">
        <v>3</v>
      </c>
      <c r="V15" s="15" t="s">
        <v>5</v>
      </c>
      <c r="W15" s="14" t="s">
        <v>1</v>
      </c>
      <c r="X15" s="15" t="s">
        <v>3</v>
      </c>
      <c r="Y15" s="16" t="s">
        <v>5</v>
      </c>
      <c r="Z15" s="15" t="s">
        <v>1</v>
      </c>
      <c r="AA15" s="15" t="s">
        <v>3</v>
      </c>
      <c r="AB15" s="15" t="s">
        <v>5</v>
      </c>
      <c r="AC15" s="14" t="s">
        <v>1</v>
      </c>
      <c r="AD15" s="15" t="s">
        <v>3</v>
      </c>
      <c r="AE15" s="16" t="s">
        <v>5</v>
      </c>
      <c r="AF15" s="1"/>
      <c r="AG15" s="13" t="s">
        <v>0</v>
      </c>
      <c r="AH15" s="14"/>
      <c r="AI15" s="30"/>
      <c r="AJ15" s="15"/>
      <c r="AK15" s="30"/>
      <c r="AL15" s="15"/>
      <c r="AM15" s="30"/>
      <c r="AN15" s="31"/>
      <c r="AO15" s="17"/>
    </row>
    <row r="16" spans="1:41" ht="27.75" customHeight="1">
      <c r="A16" s="54" t="s">
        <v>35</v>
      </c>
      <c r="B16" s="20">
        <v>259</v>
      </c>
      <c r="C16" s="7">
        <f>B17</f>
        <v>254</v>
      </c>
      <c r="D16" s="9" t="str">
        <f>IF((COUNTBLANK(B16:B16)=1),"-",IF(B16&gt;B17,"W",IF(B16=B17,"D","L")))</f>
        <v>W</v>
      </c>
      <c r="E16" s="20">
        <v>237</v>
      </c>
      <c r="F16" s="7">
        <f>+E18</f>
        <v>248</v>
      </c>
      <c r="G16" s="7" t="str">
        <f>IF((COUNTBLANK(E16:E16)=1),"-",IF(E16&gt;E18,"W",IF(E16=E18,"D","L")))</f>
        <v>L</v>
      </c>
      <c r="H16" s="20">
        <v>250</v>
      </c>
      <c r="I16" s="7">
        <f>+H19</f>
        <v>211</v>
      </c>
      <c r="J16" s="9" t="str">
        <f>IF((COUNTBLANK(H16:H16)=1),"-",IF(H16&gt;H19,"W",IF(H16=H19,"D","L")))</f>
        <v>W</v>
      </c>
      <c r="K16" s="18">
        <v>258</v>
      </c>
      <c r="L16" s="7">
        <f>+K20</f>
        <v>170</v>
      </c>
      <c r="M16" s="9" t="str">
        <f>IF((COUNTBLANK(K16:K16)=1),"-",IF(K16&gt;K20,"W",IF(K16=K20,"D","L")))</f>
        <v>W</v>
      </c>
      <c r="N16" s="18">
        <v>259</v>
      </c>
      <c r="O16" s="7">
        <f>+N21</f>
        <v>177</v>
      </c>
      <c r="P16" s="9" t="str">
        <f>IF((COUNTBLANK(N16:N16)=1),"-",IF(N16&gt;N21,"W",IF(N16=N21,"D","L")))</f>
        <v>W</v>
      </c>
      <c r="Q16" s="20"/>
      <c r="R16" s="7">
        <f>Q17</f>
        <v>0</v>
      </c>
      <c r="S16" s="9" t="str">
        <f>IF((COUNTBLANK(Q16:Q16)=1),"-",IF(Q16&gt;Q17,"W",IF(Q16=Q17,"D","L")))</f>
        <v>-</v>
      </c>
      <c r="T16" s="20"/>
      <c r="U16" s="7">
        <f>+T18</f>
        <v>0</v>
      </c>
      <c r="V16" s="7" t="str">
        <f>IF((COUNTBLANK(T16:T16)=1),"-",IF(T16&gt;T18,"W",IF(T16=T18,"D","L")))</f>
        <v>-</v>
      </c>
      <c r="W16" s="20"/>
      <c r="X16" s="7">
        <f>+W19</f>
        <v>0</v>
      </c>
      <c r="Y16" s="9" t="str">
        <f>IF((COUNTBLANK(W16:W16)=1),"-",IF(W16&gt;W19,"W",IF(W16=W19,"D","L")))</f>
        <v>-</v>
      </c>
      <c r="Z16" s="20"/>
      <c r="AA16" s="7">
        <f>+Z20</f>
        <v>0</v>
      </c>
      <c r="AB16" s="7" t="str">
        <f>IF((COUNTBLANK(Z16:Z16)=1),"-",IF(Z16&gt;Z20,"W",IF(Z16=Z20,"D","L")))</f>
        <v>-</v>
      </c>
      <c r="AC16" s="20"/>
      <c r="AD16" s="7">
        <f>+AC21</f>
        <v>0</v>
      </c>
      <c r="AE16" s="9" t="str">
        <f>IF((COUNTBLANK(AC16:AC16)=1),"-",IF(AC16&gt;AC21,"W",IF(AC16=AC21,"D","L")))</f>
        <v>-</v>
      </c>
      <c r="AF16" s="4"/>
      <c r="AG16" s="43" t="str">
        <f aca="true" t="shared" si="7" ref="AG16:AG21">+A16</f>
        <v>S Edis</v>
      </c>
      <c r="AH16" s="32">
        <f aca="true" t="shared" si="8" ref="AH16:AH21">10-COUNTBLANK(B16:AE16)</f>
        <v>5</v>
      </c>
      <c r="AI16" s="33">
        <f aca="true" t="shared" si="9" ref="AI16:AI21">COUNTIF(A16:AE16,"W")</f>
        <v>4</v>
      </c>
      <c r="AJ16" s="3">
        <f aca="true" t="shared" si="10" ref="AJ16:AJ21">COUNTIF(B16:AE16,"D")</f>
        <v>0</v>
      </c>
      <c r="AK16" s="33">
        <f aca="true" t="shared" si="11" ref="AK16:AK21">COUNTIF(A16:AE16,"L")</f>
        <v>1</v>
      </c>
      <c r="AL16" s="3">
        <f aca="true" t="shared" si="12" ref="AL16:AL21">AI16*2+AJ16</f>
        <v>8</v>
      </c>
      <c r="AM16" s="33">
        <f aca="true" t="shared" si="13" ref="AM16:AM21">SUM(B16,E16,H16,K16,N16,Q16,T16,W16,Z16,AC16)</f>
        <v>1263</v>
      </c>
      <c r="AN16" s="44"/>
      <c r="AO16" s="45"/>
    </row>
    <row r="17" spans="1:41" ht="27.75" customHeight="1">
      <c r="A17" s="54" t="s">
        <v>36</v>
      </c>
      <c r="B17" s="20">
        <v>254</v>
      </c>
      <c r="C17" s="3">
        <f>B16</f>
        <v>259</v>
      </c>
      <c r="D17" s="21" t="str">
        <f>IF((COUNTBLANK(B17:B17)=1),"-",IF(B17&gt;B16,"W",IF(B17=B16,"D","L")))</f>
        <v>L</v>
      </c>
      <c r="E17" s="20">
        <v>245</v>
      </c>
      <c r="F17" s="3">
        <f>+E20</f>
        <v>202</v>
      </c>
      <c r="G17" s="3" t="str">
        <f>IF((COUNTBLANK(E17:E17)=1),"-",IF(E17&gt;E20,"W",IF(E17=E20,"D","L")))</f>
        <v>W</v>
      </c>
      <c r="H17" s="20">
        <v>250</v>
      </c>
      <c r="I17" s="3">
        <f>+H18</f>
        <v>228</v>
      </c>
      <c r="J17" s="21" t="str">
        <f>IF((COUNTBLANK(H17:H17)=1),"-",IF(H17&gt;H18,"W",IF(H17=H18,"D","L")))</f>
        <v>W</v>
      </c>
      <c r="K17" s="20">
        <v>246</v>
      </c>
      <c r="L17" s="3">
        <f>+K21</f>
        <v>189</v>
      </c>
      <c r="M17" s="21" t="str">
        <f>IF((COUNTBLANK(K17:K17)=1),"-",IF(K17&gt;K21,"W",IF(K17=K21,"D","L")))</f>
        <v>W</v>
      </c>
      <c r="N17" s="20">
        <v>249</v>
      </c>
      <c r="O17" s="3">
        <f>+N19</f>
        <v>228</v>
      </c>
      <c r="P17" s="21" t="str">
        <f>IF((COUNTBLANK(N17:N17)=1),"-",IF(N17&gt;N19,"W",IF(N17=N19,"D","L")))</f>
        <v>W</v>
      </c>
      <c r="Q17" s="20"/>
      <c r="R17" s="3">
        <f>Q16</f>
        <v>0</v>
      </c>
      <c r="S17" s="21" t="str">
        <f>IF((COUNTBLANK(Q17:Q17)=1),"-",IF(Q17&gt;Q16,"W",IF(Q17=Q16,"D","L")))</f>
        <v>-</v>
      </c>
      <c r="T17" s="20"/>
      <c r="U17" s="3">
        <f>+T20</f>
        <v>0</v>
      </c>
      <c r="V17" s="3" t="str">
        <f>IF((COUNTBLANK(T17:T17)=1),"-",IF(T17&gt;T20,"W",IF(T17=T20,"D","L")))</f>
        <v>-</v>
      </c>
      <c r="W17" s="20"/>
      <c r="X17" s="3">
        <f>+W18</f>
        <v>0</v>
      </c>
      <c r="Y17" s="21" t="str">
        <f>IF((COUNTBLANK(W17:W17)=1),"-",IF(W17&gt;W18,"W",IF(W17=W18,"D","L")))</f>
        <v>-</v>
      </c>
      <c r="Z17" s="20"/>
      <c r="AA17" s="3">
        <f>+Z21</f>
        <v>0</v>
      </c>
      <c r="AB17" s="3" t="str">
        <f>IF((COUNTBLANK(Z17:Z17)=1),"-",IF(Z17&gt;Z21,"W",IF(Z17=Z21,"D","L")))</f>
        <v>-</v>
      </c>
      <c r="AC17" s="20"/>
      <c r="AD17" s="3">
        <f>+AC19</f>
        <v>0</v>
      </c>
      <c r="AE17" s="21" t="str">
        <f>IF((COUNTBLANK(AC17:AC17)=1),"-",IF(AC17&gt;AC19,"W",IF(AC17=AC19,"D","L")))</f>
        <v>-</v>
      </c>
      <c r="AF17" s="4"/>
      <c r="AG17" s="43" t="str">
        <f t="shared" si="7"/>
        <v>A Waller</v>
      </c>
      <c r="AH17" s="32">
        <f t="shared" si="8"/>
        <v>5</v>
      </c>
      <c r="AI17" s="33">
        <f t="shared" si="9"/>
        <v>4</v>
      </c>
      <c r="AJ17" s="3">
        <f t="shared" si="10"/>
        <v>0</v>
      </c>
      <c r="AK17" s="33">
        <f t="shared" si="11"/>
        <v>1</v>
      </c>
      <c r="AL17" s="3">
        <f t="shared" si="12"/>
        <v>8</v>
      </c>
      <c r="AM17" s="33">
        <f t="shared" si="13"/>
        <v>1244</v>
      </c>
      <c r="AN17" s="44"/>
      <c r="AO17" s="45"/>
    </row>
    <row r="18" spans="1:41" ht="27.75" customHeight="1">
      <c r="A18" s="54" t="s">
        <v>37</v>
      </c>
      <c r="B18" s="20">
        <v>236</v>
      </c>
      <c r="C18" s="3">
        <f>B21</f>
        <v>203</v>
      </c>
      <c r="D18" s="21" t="str">
        <f>IF((COUNTBLANK(B18:B18)=1),"-",IF(B18&gt;B21,"W",IF(B18=B21,"D","L")))</f>
        <v>W</v>
      </c>
      <c r="E18" s="20">
        <v>248</v>
      </c>
      <c r="F18" s="3">
        <f>+E16</f>
        <v>237</v>
      </c>
      <c r="G18" s="3" t="str">
        <f>IF((COUNTBLANK(E18:E18)=1),"-",IF(E18&gt;E16,"W",IF(E18=E16,"D","L")))</f>
        <v>W</v>
      </c>
      <c r="H18" s="20">
        <v>228</v>
      </c>
      <c r="I18" s="3">
        <f>+H17</f>
        <v>250</v>
      </c>
      <c r="J18" s="21" t="str">
        <f>IF((COUNTBLANK(H18:H18)=1),"-",IF(H18&gt;H17,"W",IF(H18=H17,"D","L")))</f>
        <v>L</v>
      </c>
      <c r="K18" s="20">
        <v>217</v>
      </c>
      <c r="L18" s="3">
        <f>+K19</f>
        <v>241</v>
      </c>
      <c r="M18" s="21" t="str">
        <f>IF((COUNTBLANK(K18:K18)=1),"-",IF(K18&gt;K19,"W",IF(K18=K19,"D","L")))</f>
        <v>L</v>
      </c>
      <c r="N18" s="20">
        <v>220</v>
      </c>
      <c r="O18" s="3">
        <f>+N20</f>
        <v>199</v>
      </c>
      <c r="P18" s="21" t="str">
        <f>IF((COUNTBLANK(N18:N18)=1),"-",IF(N18&gt;N20,"W",IF(N18=N20,"D","L")))</f>
        <v>W</v>
      </c>
      <c r="Q18" s="20"/>
      <c r="R18" s="3">
        <f>Q21</f>
        <v>0</v>
      </c>
      <c r="S18" s="21" t="str">
        <f>IF((COUNTBLANK(Q18:Q18)=1),"-",IF(Q18&gt;Q21,"W",IF(Q18=Q21,"D","L")))</f>
        <v>-</v>
      </c>
      <c r="T18" s="20"/>
      <c r="U18" s="3">
        <f>+T16</f>
        <v>0</v>
      </c>
      <c r="V18" s="3" t="str">
        <f>IF((COUNTBLANK(T18:T18)=1),"-",IF(T18&gt;T16,"W",IF(T18=T16,"D","L")))</f>
        <v>-</v>
      </c>
      <c r="W18" s="20"/>
      <c r="X18" s="3">
        <f>+W17</f>
        <v>0</v>
      </c>
      <c r="Y18" s="21" t="str">
        <f>IF((COUNTBLANK(W18:W18)=1),"-",IF(W18&gt;W17,"W",IF(W18=W17,"D","L")))</f>
        <v>-</v>
      </c>
      <c r="Z18" s="20"/>
      <c r="AA18" s="3">
        <f>+Z19</f>
        <v>0</v>
      </c>
      <c r="AB18" s="3" t="str">
        <f>IF((COUNTBLANK(Z18:Z18)=1),"-",IF(Z18&gt;Z19,"W",IF(Z18=Z19,"D","L")))</f>
        <v>-</v>
      </c>
      <c r="AC18" s="20"/>
      <c r="AD18" s="3">
        <f>+AC20</f>
        <v>0</v>
      </c>
      <c r="AE18" s="21" t="str">
        <f>IF((COUNTBLANK(AC18:AC18)=1),"-",IF(AC18&gt;AC20,"W",IF(AC18=AC20,"D","L")))</f>
        <v>-</v>
      </c>
      <c r="AF18" s="4"/>
      <c r="AG18" s="49" t="str">
        <f t="shared" si="7"/>
        <v>J Nell</v>
      </c>
      <c r="AH18" s="32">
        <f t="shared" si="8"/>
        <v>5</v>
      </c>
      <c r="AI18" s="33">
        <f t="shared" si="9"/>
        <v>3</v>
      </c>
      <c r="AJ18" s="3">
        <f t="shared" si="10"/>
        <v>0</v>
      </c>
      <c r="AK18" s="33">
        <f t="shared" si="11"/>
        <v>2</v>
      </c>
      <c r="AL18" s="3">
        <f t="shared" si="12"/>
        <v>6</v>
      </c>
      <c r="AM18" s="33">
        <f t="shared" si="13"/>
        <v>1149</v>
      </c>
      <c r="AN18" s="50"/>
      <c r="AO18" s="45"/>
    </row>
    <row r="19" spans="1:41" ht="27.75" customHeight="1">
      <c r="A19" s="54" t="s">
        <v>38</v>
      </c>
      <c r="B19" s="20">
        <v>219</v>
      </c>
      <c r="C19" s="3">
        <f>B20</f>
        <v>209</v>
      </c>
      <c r="D19" s="21" t="str">
        <f>IF((COUNTBLANK(B19:B19)=1),"-",IF(B19&gt;B20,"W",IF(B19=B20,"D","L")))</f>
        <v>W</v>
      </c>
      <c r="E19" s="20">
        <v>190</v>
      </c>
      <c r="F19" s="3">
        <f>+E21</f>
        <v>187</v>
      </c>
      <c r="G19" s="3" t="str">
        <f>IF((COUNTBLANK(E19:E19)=1),"-",IF(E19&gt;E21,"W",IF(E19=E21,"D","L")))</f>
        <v>W</v>
      </c>
      <c r="H19" s="20">
        <v>211</v>
      </c>
      <c r="I19" s="3">
        <f>+H16</f>
        <v>250</v>
      </c>
      <c r="J19" s="21" t="str">
        <f>IF((COUNTBLANK(H19:H19)=1),"-",IF(H19&gt;H16,"W",IF(H19=H16,"D","L")))</f>
        <v>L</v>
      </c>
      <c r="K19" s="20">
        <v>241</v>
      </c>
      <c r="L19" s="3">
        <f>+K18</f>
        <v>217</v>
      </c>
      <c r="M19" s="21" t="str">
        <f>IF((COUNTBLANK(K19:K19)=1),"-",IF(K19&gt;K18,"W",IF(K19=K18,"D","L")))</f>
        <v>W</v>
      </c>
      <c r="N19" s="20">
        <v>228</v>
      </c>
      <c r="O19" s="3">
        <f>+N17</f>
        <v>249</v>
      </c>
      <c r="P19" s="21" t="str">
        <f>IF((COUNTBLANK(N19:N19)=1),"-",IF(N19&gt;N17,"W",IF(N19=N17,"D","L")))</f>
        <v>L</v>
      </c>
      <c r="Q19" s="20"/>
      <c r="R19" s="3">
        <f>Q20</f>
        <v>0</v>
      </c>
      <c r="S19" s="21" t="str">
        <f>IF((COUNTBLANK(Q19:Q19)=1),"-",IF(Q19&gt;Q20,"W",IF(Q19=Q20,"D","L")))</f>
        <v>-</v>
      </c>
      <c r="T19" s="20"/>
      <c r="U19" s="3">
        <f>+T21</f>
        <v>0</v>
      </c>
      <c r="V19" s="3" t="str">
        <f>IF((COUNTBLANK(T19:T19)=1),"-",IF(T19&gt;T21,"W",IF(T19=T21,"D","L")))</f>
        <v>-</v>
      </c>
      <c r="W19" s="20"/>
      <c r="X19" s="3">
        <f>+W16</f>
        <v>0</v>
      </c>
      <c r="Y19" s="21" t="str">
        <f>IF((COUNTBLANK(W19:W19)=1),"-",IF(W19&gt;W16,"W",IF(W19=W16,"D","L")))</f>
        <v>-</v>
      </c>
      <c r="Z19" s="20"/>
      <c r="AA19" s="3">
        <f>+Z18</f>
        <v>0</v>
      </c>
      <c r="AB19" s="3" t="str">
        <f>IF((COUNTBLANK(Z19:Z19)=1),"-",IF(Z19&gt;Z18,"W",IF(Z19=Z18,"D","L")))</f>
        <v>-</v>
      </c>
      <c r="AC19" s="20"/>
      <c r="AD19" s="3">
        <f>+AC17</f>
        <v>0</v>
      </c>
      <c r="AE19" s="21" t="str">
        <f>IF((COUNTBLANK(AC19:AC19)=1),"-",IF(AC19&gt;AC17,"W",IF(AC19=AC17,"D","L")))</f>
        <v>-</v>
      </c>
      <c r="AF19" s="4"/>
      <c r="AG19" s="49" t="str">
        <f t="shared" si="7"/>
        <v>N Gardiner</v>
      </c>
      <c r="AH19" s="32">
        <f t="shared" si="8"/>
        <v>5</v>
      </c>
      <c r="AI19" s="33">
        <f t="shared" si="9"/>
        <v>3</v>
      </c>
      <c r="AJ19" s="3">
        <f t="shared" si="10"/>
        <v>0</v>
      </c>
      <c r="AK19" s="33">
        <f t="shared" si="11"/>
        <v>2</v>
      </c>
      <c r="AL19" s="3">
        <f t="shared" si="12"/>
        <v>6</v>
      </c>
      <c r="AM19" s="33">
        <f t="shared" si="13"/>
        <v>1089</v>
      </c>
      <c r="AN19" s="47"/>
      <c r="AO19" s="45"/>
    </row>
    <row r="20" spans="1:41" ht="27.75" customHeight="1">
      <c r="A20" s="54" t="s">
        <v>39</v>
      </c>
      <c r="B20" s="20">
        <v>209</v>
      </c>
      <c r="C20" s="3">
        <f>B19</f>
        <v>219</v>
      </c>
      <c r="D20" s="21" t="str">
        <f>IF((COUNTBLANK(B20:B20)=1),"-",IF(B20&gt;B19,"W",IF(B20=B19,"D","L")))</f>
        <v>L</v>
      </c>
      <c r="E20" s="20">
        <v>202</v>
      </c>
      <c r="F20" s="3">
        <f>+E17</f>
        <v>245</v>
      </c>
      <c r="G20" s="3" t="str">
        <f>IF((COUNTBLANK(E20:E20)=1),"-",IF(E20&gt;E17,"W",IF(E20=E17,"D","L")))</f>
        <v>L</v>
      </c>
      <c r="H20" s="20">
        <v>169</v>
      </c>
      <c r="I20" s="3">
        <f>+H21</f>
        <v>226</v>
      </c>
      <c r="J20" s="21" t="str">
        <f>IF((COUNTBLANK(H20:H20)=1),"-",IF(H20&gt;H21,"W",IF(H20=H21,"D","L")))</f>
        <v>L</v>
      </c>
      <c r="K20" s="20">
        <v>170</v>
      </c>
      <c r="L20" s="3">
        <f>+K16</f>
        <v>258</v>
      </c>
      <c r="M20" s="21" t="str">
        <f>IF((COUNTBLANK(K20:K20)=1),"-",IF(K20&gt;K16,"W",IF(K20=K16,"D","L")))</f>
        <v>L</v>
      </c>
      <c r="N20" s="20">
        <v>199</v>
      </c>
      <c r="O20" s="3">
        <f>+N18</f>
        <v>220</v>
      </c>
      <c r="P20" s="21" t="str">
        <f>IF((COUNTBLANK(N20:N20)=1),"-",IF(N20&gt;N18,"W",IF(N20=N18,"D","L")))</f>
        <v>L</v>
      </c>
      <c r="Q20" s="20"/>
      <c r="R20" s="3">
        <f>Q19</f>
        <v>0</v>
      </c>
      <c r="S20" s="21" t="str">
        <f>IF((COUNTBLANK(Q20:Q20)=1),"-",IF(Q20&gt;Q19,"W",IF(Q20=Q19,"D","L")))</f>
        <v>-</v>
      </c>
      <c r="T20" s="20"/>
      <c r="U20" s="3">
        <f>+T17</f>
        <v>0</v>
      </c>
      <c r="V20" s="3" t="str">
        <f>IF((COUNTBLANK(T20:T20)=1),"-",IF(T20&gt;T17,"W",IF(T20=T17,"D","L")))</f>
        <v>-</v>
      </c>
      <c r="W20" s="20"/>
      <c r="X20" s="3">
        <f>+W21</f>
        <v>0</v>
      </c>
      <c r="Y20" s="21" t="str">
        <f>IF((COUNTBLANK(W20:W20)=1),"-",IF(W20&gt;W21,"W",IF(W20=W21,"D","L")))</f>
        <v>-</v>
      </c>
      <c r="Z20" s="20"/>
      <c r="AA20" s="3">
        <f>+Z16</f>
        <v>0</v>
      </c>
      <c r="AB20" s="3" t="str">
        <f>IF((COUNTBLANK(Z20:Z20)=1),"-",IF(Z20&gt;Z16,"W",IF(Z20=Z16,"D","L")))</f>
        <v>-</v>
      </c>
      <c r="AC20" s="20"/>
      <c r="AD20" s="3">
        <f>+AC18</f>
        <v>0</v>
      </c>
      <c r="AE20" s="21" t="str">
        <f>IF((COUNTBLANK(AC20:AC20)=1),"-",IF(AC20&gt;AC18,"W",IF(AC20=AC18,"D","L")))</f>
        <v>-</v>
      </c>
      <c r="AF20" s="4"/>
      <c r="AG20" s="49" t="str">
        <f t="shared" si="7"/>
        <v>J Billany</v>
      </c>
      <c r="AH20" s="32">
        <f t="shared" si="8"/>
        <v>5</v>
      </c>
      <c r="AI20" s="33">
        <f t="shared" si="9"/>
        <v>0</v>
      </c>
      <c r="AJ20" s="3">
        <f t="shared" si="10"/>
        <v>0</v>
      </c>
      <c r="AK20" s="33">
        <f t="shared" si="11"/>
        <v>5</v>
      </c>
      <c r="AL20" s="3">
        <f t="shared" si="12"/>
        <v>0</v>
      </c>
      <c r="AM20" s="33">
        <f t="shared" si="13"/>
        <v>949</v>
      </c>
      <c r="AN20" s="47"/>
      <c r="AO20" s="45"/>
    </row>
    <row r="21" spans="1:41" ht="27.75" customHeight="1">
      <c r="A21" s="54" t="s">
        <v>40</v>
      </c>
      <c r="B21" s="20">
        <v>203</v>
      </c>
      <c r="C21" s="3">
        <f>B18</f>
        <v>236</v>
      </c>
      <c r="D21" s="21" t="str">
        <f>IF((COUNTBLANK(B21:B21)=1),"-",IF(B21&gt;B18,"W",IF(B21=B18,"D","L")))</f>
        <v>L</v>
      </c>
      <c r="E21" s="20">
        <v>187</v>
      </c>
      <c r="F21" s="3">
        <f>+E19</f>
        <v>190</v>
      </c>
      <c r="G21" s="3" t="str">
        <f>IF((COUNTBLANK(E21:E21)=1),"-",IF(E21&gt;E19,"W",IF(E21=E19,"D","L")))</f>
        <v>L</v>
      </c>
      <c r="H21" s="20">
        <v>226</v>
      </c>
      <c r="I21" s="3">
        <f>+H20</f>
        <v>169</v>
      </c>
      <c r="J21" s="21" t="str">
        <f>IF((COUNTBLANK(H21:H21)=1),"-",IF(H21&gt;H20,"W",IF(H21=H20,"D","L")))</f>
        <v>W</v>
      </c>
      <c r="K21" s="20">
        <v>189</v>
      </c>
      <c r="L21" s="3">
        <f>+K17</f>
        <v>246</v>
      </c>
      <c r="M21" s="21" t="str">
        <f>IF((COUNTBLANK(K21:K21)=1),"-",IF(K21&gt;K17,"W",IF(K21=K17,"D","L")))</f>
        <v>L</v>
      </c>
      <c r="N21" s="20">
        <v>177</v>
      </c>
      <c r="O21" s="3">
        <f>+N16</f>
        <v>259</v>
      </c>
      <c r="P21" s="21" t="str">
        <f>IF((COUNTBLANK(N21:N21)=1),"-",IF(N21&gt;N16,"W",IF(N21=N16,"D","L")))</f>
        <v>L</v>
      </c>
      <c r="Q21" s="20"/>
      <c r="R21" s="3">
        <f>Q18</f>
        <v>0</v>
      </c>
      <c r="S21" s="21" t="str">
        <f>IF((COUNTBLANK(Q21:Q21)=1),"-",IF(Q21&gt;Q18,"W",IF(Q21=Q18,"D","L")))</f>
        <v>-</v>
      </c>
      <c r="T21" s="20"/>
      <c r="U21" s="3">
        <f>+T19</f>
        <v>0</v>
      </c>
      <c r="V21" s="3" t="str">
        <f>IF((COUNTBLANK(T21:T21)=1),"-",IF(T21&gt;T19,"W",IF(T21=T19,"D","L")))</f>
        <v>-</v>
      </c>
      <c r="W21" s="20"/>
      <c r="X21" s="3">
        <f>+W20</f>
        <v>0</v>
      </c>
      <c r="Y21" s="21" t="str">
        <f>IF((COUNTBLANK(W21:W21)=1),"-",IF(W21&gt;W20,"W",IF(W21=W20,"D","L")))</f>
        <v>-</v>
      </c>
      <c r="Z21" s="20"/>
      <c r="AA21" s="3">
        <f>+Z17</f>
        <v>0</v>
      </c>
      <c r="AB21" s="3" t="str">
        <f>IF((COUNTBLANK(Z21:Z21)=1),"-",IF(Z21&gt;Z17,"W",IF(Z21=Z17,"D","L")))</f>
        <v>-</v>
      </c>
      <c r="AC21" s="20"/>
      <c r="AD21" s="3">
        <f>+AC16</f>
        <v>0</v>
      </c>
      <c r="AE21" s="21" t="str">
        <f>IF((COUNTBLANK(AC21:AC21)=1),"-",IF(AC21&gt;AC16,"W",IF(AC21=AC16,"D","L")))</f>
        <v>-</v>
      </c>
      <c r="AF21" s="4"/>
      <c r="AG21" s="43" t="str">
        <f t="shared" si="7"/>
        <v>I Screeton </v>
      </c>
      <c r="AH21" s="32">
        <f t="shared" si="8"/>
        <v>5</v>
      </c>
      <c r="AI21" s="33">
        <f t="shared" si="9"/>
        <v>1</v>
      </c>
      <c r="AJ21" s="3">
        <f t="shared" si="10"/>
        <v>0</v>
      </c>
      <c r="AK21" s="33">
        <f t="shared" si="11"/>
        <v>4</v>
      </c>
      <c r="AL21" s="3">
        <f t="shared" si="12"/>
        <v>2</v>
      </c>
      <c r="AM21" s="33">
        <f t="shared" si="13"/>
        <v>982</v>
      </c>
      <c r="AN21" s="44"/>
      <c r="AO21" s="45"/>
    </row>
    <row r="22" spans="1:41" ht="27.75" customHeight="1">
      <c r="A22" s="58"/>
      <c r="B22" s="20"/>
      <c r="C22" s="3"/>
      <c r="D22" s="21"/>
      <c r="E22" s="2"/>
      <c r="F22" s="3"/>
      <c r="G22" s="3"/>
      <c r="H22" s="20"/>
      <c r="I22" s="3"/>
      <c r="J22" s="21"/>
      <c r="K22" s="20"/>
      <c r="L22" s="3"/>
      <c r="M22" s="21"/>
      <c r="N22" s="20"/>
      <c r="O22" s="3"/>
      <c r="P22" s="21"/>
      <c r="Q22" s="20"/>
      <c r="R22" s="3"/>
      <c r="S22" s="21"/>
      <c r="T22" s="2"/>
      <c r="U22" s="3"/>
      <c r="V22" s="3"/>
      <c r="W22" s="20"/>
      <c r="X22" s="3"/>
      <c r="Y22" s="21"/>
      <c r="Z22" s="2"/>
      <c r="AA22" s="3"/>
      <c r="AB22" s="3"/>
      <c r="AC22" s="20"/>
      <c r="AD22" s="3"/>
      <c r="AE22" s="21"/>
      <c r="AF22" s="4"/>
      <c r="AG22" s="35"/>
      <c r="AH22" s="32"/>
      <c r="AI22" s="33"/>
      <c r="AJ22" s="3"/>
      <c r="AK22" s="33"/>
      <c r="AL22" s="3"/>
      <c r="AM22" s="33"/>
      <c r="AN22" s="34"/>
      <c r="AO22" s="19"/>
    </row>
    <row r="23" spans="1:41" ht="27.75" customHeight="1" thickBot="1">
      <c r="A23" s="59"/>
      <c r="B23" s="22"/>
      <c r="C23" s="23"/>
      <c r="D23" s="25"/>
      <c r="E23" s="24"/>
      <c r="F23" s="23"/>
      <c r="G23" s="23"/>
      <c r="H23" s="22"/>
      <c r="I23" s="23"/>
      <c r="J23" s="25"/>
      <c r="K23" s="22"/>
      <c r="L23" s="23"/>
      <c r="M23" s="25"/>
      <c r="N23" s="22"/>
      <c r="O23" s="23"/>
      <c r="P23" s="25"/>
      <c r="Q23" s="22"/>
      <c r="R23" s="23"/>
      <c r="S23" s="25"/>
      <c r="T23" s="24"/>
      <c r="U23" s="23"/>
      <c r="V23" s="23"/>
      <c r="W23" s="22"/>
      <c r="X23" s="23"/>
      <c r="Y23" s="25"/>
      <c r="Z23" s="24"/>
      <c r="AA23" s="23"/>
      <c r="AB23" s="23"/>
      <c r="AC23" s="22"/>
      <c r="AD23" s="23"/>
      <c r="AE23" s="25"/>
      <c r="AF23" s="4"/>
      <c r="AG23" s="36"/>
      <c r="AH23" s="37"/>
      <c r="AI23" s="38"/>
      <c r="AJ23" s="23"/>
      <c r="AK23" s="38"/>
      <c r="AL23" s="23">
        <f>SUM(AL16:AL21)</f>
        <v>30</v>
      </c>
      <c r="AM23" s="38"/>
      <c r="AN23" s="39"/>
      <c r="AO23" s="26"/>
    </row>
    <row r="24" ht="27.75" customHeight="1" thickBot="1"/>
    <row r="25" spans="1:41" ht="27.75" customHeight="1">
      <c r="A25" s="56" t="s">
        <v>25</v>
      </c>
      <c r="B25" s="40" t="s">
        <v>4</v>
      </c>
      <c r="C25" s="70">
        <v>43387</v>
      </c>
      <c r="D25" s="71"/>
      <c r="E25" s="41" t="s">
        <v>6</v>
      </c>
      <c r="F25" s="70">
        <v>43401</v>
      </c>
      <c r="G25" s="71"/>
      <c r="H25" s="41" t="s">
        <v>7</v>
      </c>
      <c r="I25" s="70">
        <v>43415</v>
      </c>
      <c r="J25" s="71"/>
      <c r="K25" s="41" t="s">
        <v>23</v>
      </c>
      <c r="L25" s="70">
        <v>43429</v>
      </c>
      <c r="M25" s="71"/>
      <c r="N25" s="41" t="s">
        <v>8</v>
      </c>
      <c r="O25" s="70">
        <v>43443</v>
      </c>
      <c r="P25" s="71"/>
      <c r="Q25" s="41" t="s">
        <v>9</v>
      </c>
      <c r="R25" s="70">
        <v>43457</v>
      </c>
      <c r="S25" s="71"/>
      <c r="T25" s="41" t="s">
        <v>10</v>
      </c>
      <c r="U25" s="70">
        <v>43471</v>
      </c>
      <c r="V25" s="71"/>
      <c r="W25" s="41" t="s">
        <v>11</v>
      </c>
      <c r="X25" s="70">
        <v>43485</v>
      </c>
      <c r="Y25" s="71"/>
      <c r="Z25" s="41" t="s">
        <v>12</v>
      </c>
      <c r="AA25" s="70">
        <v>43499</v>
      </c>
      <c r="AB25" s="71"/>
      <c r="AC25" s="42" t="s">
        <v>13</v>
      </c>
      <c r="AD25" s="70">
        <v>43513</v>
      </c>
      <c r="AE25" s="71"/>
      <c r="AF25" s="10"/>
      <c r="AG25" s="6" t="s">
        <v>25</v>
      </c>
      <c r="AH25" s="8" t="s">
        <v>14</v>
      </c>
      <c r="AI25" s="28" t="s">
        <v>15</v>
      </c>
      <c r="AJ25" s="11" t="s">
        <v>16</v>
      </c>
      <c r="AK25" s="28" t="s">
        <v>17</v>
      </c>
      <c r="AL25" s="11" t="s">
        <v>18</v>
      </c>
      <c r="AM25" s="28" t="s">
        <v>19</v>
      </c>
      <c r="AN25" s="29" t="s">
        <v>20</v>
      </c>
      <c r="AO25" s="12"/>
    </row>
    <row r="26" spans="1:41" ht="27.75" customHeight="1" thickBot="1">
      <c r="A26" s="57" t="s">
        <v>0</v>
      </c>
      <c r="B26" s="14" t="s">
        <v>1</v>
      </c>
      <c r="C26" s="15" t="s">
        <v>3</v>
      </c>
      <c r="D26" s="16" t="s">
        <v>5</v>
      </c>
      <c r="E26" s="63" t="s">
        <v>1</v>
      </c>
      <c r="F26" s="64" t="s">
        <v>3</v>
      </c>
      <c r="G26" s="64" t="s">
        <v>5</v>
      </c>
      <c r="H26" s="63" t="s">
        <v>1</v>
      </c>
      <c r="I26" s="64" t="s">
        <v>3</v>
      </c>
      <c r="J26" s="65" t="s">
        <v>5</v>
      </c>
      <c r="K26" s="64" t="s">
        <v>1</v>
      </c>
      <c r="L26" s="64" t="s">
        <v>3</v>
      </c>
      <c r="M26" s="64" t="s">
        <v>5</v>
      </c>
      <c r="N26" s="63" t="s">
        <v>1</v>
      </c>
      <c r="O26" s="64" t="s">
        <v>3</v>
      </c>
      <c r="P26" s="65" t="s">
        <v>5</v>
      </c>
      <c r="Q26" s="63" t="s">
        <v>1</v>
      </c>
      <c r="R26" s="64" t="s">
        <v>3</v>
      </c>
      <c r="S26" s="65" t="s">
        <v>5</v>
      </c>
      <c r="T26" s="64" t="s">
        <v>1</v>
      </c>
      <c r="U26" s="64" t="s">
        <v>3</v>
      </c>
      <c r="V26" s="64" t="s">
        <v>5</v>
      </c>
      <c r="W26" s="63" t="s">
        <v>1</v>
      </c>
      <c r="X26" s="64" t="s">
        <v>3</v>
      </c>
      <c r="Y26" s="65" t="s">
        <v>5</v>
      </c>
      <c r="Z26" s="64" t="s">
        <v>1</v>
      </c>
      <c r="AA26" s="64" t="s">
        <v>3</v>
      </c>
      <c r="AB26" s="64" t="s">
        <v>5</v>
      </c>
      <c r="AC26" s="63" t="s">
        <v>1</v>
      </c>
      <c r="AD26" s="64" t="s">
        <v>3</v>
      </c>
      <c r="AE26" s="65" t="s">
        <v>5</v>
      </c>
      <c r="AF26" s="1"/>
      <c r="AG26" s="13" t="s">
        <v>0</v>
      </c>
      <c r="AH26" s="14"/>
      <c r="AI26" s="30"/>
      <c r="AJ26" s="15"/>
      <c r="AK26" s="30"/>
      <c r="AL26" s="15"/>
      <c r="AM26" s="30"/>
      <c r="AN26" s="31"/>
      <c r="AO26" s="17"/>
    </row>
    <row r="27" spans="1:41" ht="27.75" customHeight="1">
      <c r="A27" s="61"/>
      <c r="B27" s="20"/>
      <c r="C27" s="7">
        <f>B28</f>
        <v>0</v>
      </c>
      <c r="D27" s="7" t="str">
        <f>IF((COUNTBLANK(B27:B27)=1),"-",IF(B27&gt;B28,"W",IF(B27=B28,"D","L")))</f>
        <v>-</v>
      </c>
      <c r="E27" s="2"/>
      <c r="F27" s="3">
        <f>+E29</f>
        <v>0</v>
      </c>
      <c r="G27" s="3" t="str">
        <f>IF((COUNTBLANK(E27:E27)=1),"-",IF(E27&gt;E29,"W",IF(E27=E29,"D","L")))</f>
        <v>-</v>
      </c>
      <c r="H27" s="2"/>
      <c r="I27" s="3">
        <f>+H30</f>
        <v>0</v>
      </c>
      <c r="J27" s="3" t="str">
        <f>IF((COUNTBLANK(H27:H27)=1),"-",IF(H27&gt;H30,"W",IF(H27=H30,"D","L")))</f>
        <v>-</v>
      </c>
      <c r="K27" s="2"/>
      <c r="L27" s="3">
        <f>+K31</f>
        <v>0</v>
      </c>
      <c r="M27" s="3" t="str">
        <f>IF((COUNTBLANK(K27:K27)=1),"-",IF(K27&gt;K31,"W",IF(K27=K31,"D","L")))</f>
        <v>-</v>
      </c>
      <c r="N27" s="2"/>
      <c r="O27" s="3">
        <f>+N32</f>
        <v>0</v>
      </c>
      <c r="P27" s="3" t="str">
        <f>IF((COUNTBLANK(N27:N27)=1),"-",IF(N27&gt;N32,"W",IF(N27=N32,"D","L")))</f>
        <v>-</v>
      </c>
      <c r="Q27" s="2"/>
      <c r="R27" s="3">
        <f>Q28</f>
        <v>0</v>
      </c>
      <c r="S27" s="3" t="str">
        <f>IF((COUNTBLANK(Q27:Q27)=1),"-",IF(Q27&gt;Q28,"W",IF(Q27=Q28,"D","L")))</f>
        <v>-</v>
      </c>
      <c r="T27" s="2"/>
      <c r="U27" s="3">
        <f>+T29</f>
        <v>0</v>
      </c>
      <c r="V27" s="3" t="str">
        <f>IF((COUNTBLANK(T27:T27)=1),"-",IF(T27&gt;T29,"W",IF(T27=T29,"D","L")))</f>
        <v>-</v>
      </c>
      <c r="W27" s="2"/>
      <c r="X27" s="3">
        <f>+W30</f>
        <v>0</v>
      </c>
      <c r="Y27" s="3" t="str">
        <f>IF((COUNTBLANK(W27:W27)=1),"-",IF(W27&gt;W30,"W",IF(W27=W30,"D","L")))</f>
        <v>-</v>
      </c>
      <c r="Z27" s="2"/>
      <c r="AA27" s="3">
        <f>+Z31</f>
        <v>0</v>
      </c>
      <c r="AB27" s="3" t="str">
        <f>IF((COUNTBLANK(Z27:Z27)=1),"-",IF(Z27&gt;Z31,"W",IF(Z27=Z31,"D","L")))</f>
        <v>-</v>
      </c>
      <c r="AC27" s="2"/>
      <c r="AD27" s="3">
        <f>+AC32</f>
        <v>0</v>
      </c>
      <c r="AE27" s="68" t="str">
        <f>IF((COUNTBLANK(AC27:AC27)=1),"-",IF(AC27&gt;AC32,"W",IF(AC27=AC32,"D","L")))</f>
        <v>-</v>
      </c>
      <c r="AF27" s="4"/>
      <c r="AG27" s="49">
        <f aca="true" t="shared" si="14" ref="AG27:AG32">+A27</f>
        <v>0</v>
      </c>
      <c r="AH27" s="32">
        <f aca="true" t="shared" si="15" ref="AH27:AH32">10-COUNTBLANK(B27:AE27)</f>
        <v>0</v>
      </c>
      <c r="AI27" s="33">
        <f aca="true" t="shared" si="16" ref="AI27:AI32">COUNTIF(A27:AE27,"W")</f>
        <v>0</v>
      </c>
      <c r="AJ27" s="3">
        <f aca="true" t="shared" si="17" ref="AJ27:AJ32">COUNTIF(B27:AE27,"D")</f>
        <v>0</v>
      </c>
      <c r="AK27" s="33">
        <f aca="true" t="shared" si="18" ref="AK27:AK32">COUNTIF(A27:AE27,"L")</f>
        <v>0</v>
      </c>
      <c r="AL27" s="3">
        <f aca="true" t="shared" si="19" ref="AL27:AL32">AI27*2+AJ27</f>
        <v>0</v>
      </c>
      <c r="AM27" s="33">
        <f aca="true" t="shared" si="20" ref="AM27:AM32">SUM(B27,E27,H27,K27,N27,Q27,T27,W27,Z27,AC27)</f>
        <v>0</v>
      </c>
      <c r="AN27" s="47"/>
      <c r="AO27" s="45"/>
    </row>
    <row r="28" spans="1:41" ht="27.75" customHeight="1">
      <c r="A28" s="62"/>
      <c r="B28" s="20"/>
      <c r="C28" s="3">
        <f>B27</f>
        <v>0</v>
      </c>
      <c r="D28" s="3" t="str">
        <f>IF((COUNTBLANK(B28:B28)=1),"-",IF(B28&gt;B27,"W",IF(B28=B27,"D","L")))</f>
        <v>-</v>
      </c>
      <c r="E28" s="2"/>
      <c r="F28" s="3">
        <f>+E31</f>
        <v>0</v>
      </c>
      <c r="G28" s="3" t="str">
        <f>IF((COUNTBLANK(E28:E28)=1),"-",IF(E28&gt;E31,"W",IF(E28=E31,"D","L")))</f>
        <v>-</v>
      </c>
      <c r="H28" s="2"/>
      <c r="I28" s="3">
        <f>+H29</f>
        <v>0</v>
      </c>
      <c r="J28" s="3" t="str">
        <f>IF((COUNTBLANK(H28:H28)=1),"-",IF(H28&gt;H29,"W",IF(H28=H29,"D","L")))</f>
        <v>-</v>
      </c>
      <c r="K28" s="2"/>
      <c r="L28" s="3">
        <f>+K32</f>
        <v>0</v>
      </c>
      <c r="M28" s="3" t="str">
        <f>IF((COUNTBLANK(K28:K28)=1),"-",IF(K28&gt;K32,"W",IF(K28=K32,"D","L")))</f>
        <v>-</v>
      </c>
      <c r="N28" s="2"/>
      <c r="O28" s="3">
        <f>+N30</f>
        <v>0</v>
      </c>
      <c r="P28" s="3" t="str">
        <f>IF((COUNTBLANK(N28:N28)=1),"-",IF(N28&gt;N30,"W",IF(N28=N30,"D","L")))</f>
        <v>-</v>
      </c>
      <c r="Q28" s="2"/>
      <c r="R28" s="3">
        <f>Q27</f>
        <v>0</v>
      </c>
      <c r="S28" s="3" t="str">
        <f>IF((COUNTBLANK(Q28:Q28)=1),"-",IF(Q28&gt;Q27,"W",IF(Q28=Q27,"D","L")))</f>
        <v>-</v>
      </c>
      <c r="T28" s="2"/>
      <c r="U28" s="3">
        <f>+T31</f>
        <v>0</v>
      </c>
      <c r="V28" s="3" t="str">
        <f>IF((COUNTBLANK(T28:T28)=1),"-",IF(T28&gt;T31,"W",IF(T28=T31,"D","L")))</f>
        <v>-</v>
      </c>
      <c r="W28" s="2"/>
      <c r="X28" s="3">
        <f>+W29</f>
        <v>0</v>
      </c>
      <c r="Y28" s="3" t="str">
        <f>IF((COUNTBLANK(W28:W28)=1),"-",IF(W28&gt;W29,"W",IF(W28=W29,"D","L")))</f>
        <v>-</v>
      </c>
      <c r="Z28" s="2"/>
      <c r="AA28" s="3">
        <f>+Z32</f>
        <v>0</v>
      </c>
      <c r="AB28" s="3" t="str">
        <f>IF((COUNTBLANK(Z28:Z28)=1),"-",IF(Z28&gt;Z32,"W",IF(Z28=Z32,"D","L")))</f>
        <v>-</v>
      </c>
      <c r="AC28" s="2"/>
      <c r="AD28" s="3">
        <f>+AC30</f>
        <v>0</v>
      </c>
      <c r="AE28" s="34" t="str">
        <f>IF((COUNTBLANK(AC28:AC28)=1),"-",IF(AC28&gt;AC30,"W",IF(AC28=AC30,"D","L")))</f>
        <v>-</v>
      </c>
      <c r="AF28" s="4"/>
      <c r="AG28" s="43">
        <f t="shared" si="14"/>
        <v>0</v>
      </c>
      <c r="AH28" s="32">
        <f t="shared" si="15"/>
        <v>0</v>
      </c>
      <c r="AI28" s="33">
        <f t="shared" si="16"/>
        <v>0</v>
      </c>
      <c r="AJ28" s="3">
        <f t="shared" si="17"/>
        <v>0</v>
      </c>
      <c r="AK28" s="33">
        <f t="shared" si="18"/>
        <v>0</v>
      </c>
      <c r="AL28" s="3">
        <f t="shared" si="19"/>
        <v>0</v>
      </c>
      <c r="AM28" s="33">
        <f t="shared" si="20"/>
        <v>0</v>
      </c>
      <c r="AN28" s="44"/>
      <c r="AO28" s="45"/>
    </row>
    <row r="29" spans="1:41" ht="27.75" customHeight="1">
      <c r="A29" s="62"/>
      <c r="B29" s="20"/>
      <c r="C29" s="3">
        <f>B32</f>
        <v>0</v>
      </c>
      <c r="D29" s="3" t="str">
        <f>IF((COUNTBLANK(B29:B29)=1),"-",IF(B29&gt;B32,"W",IF(B29=B32,"D","L")))</f>
        <v>-</v>
      </c>
      <c r="E29" s="2"/>
      <c r="F29" s="3">
        <f>+E27</f>
        <v>0</v>
      </c>
      <c r="G29" s="3" t="str">
        <f>IF((COUNTBLANK(E29:E29)=1),"-",IF(E29&gt;E27,"W",IF(E29=E27,"D","L")))</f>
        <v>-</v>
      </c>
      <c r="H29" s="2"/>
      <c r="I29" s="3">
        <f>+H28</f>
        <v>0</v>
      </c>
      <c r="J29" s="3" t="str">
        <f>IF((COUNTBLANK(H29:H29)=1),"-",IF(H29&gt;H28,"W",IF(H29=H28,"D","L")))</f>
        <v>-</v>
      </c>
      <c r="K29" s="2"/>
      <c r="L29" s="3">
        <f>+K30</f>
        <v>0</v>
      </c>
      <c r="M29" s="3" t="str">
        <f>IF((COUNTBLANK(K29:K29)=1),"-",IF(K29&gt;K30,"W",IF(K29=K30,"D","L")))</f>
        <v>-</v>
      </c>
      <c r="N29" s="2"/>
      <c r="O29" s="3">
        <f>+N31</f>
        <v>0</v>
      </c>
      <c r="P29" s="3" t="str">
        <f>IF((COUNTBLANK(N29:N29)=1),"-",IF(N29&gt;N31,"W",IF(N29=N31,"D","L")))</f>
        <v>-</v>
      </c>
      <c r="Q29" s="2"/>
      <c r="R29" s="3">
        <f>Q32</f>
        <v>0</v>
      </c>
      <c r="S29" s="3" t="str">
        <f>IF((COUNTBLANK(Q29:Q29)=1),"-",IF(Q29&gt;Q32,"W",IF(Q29=Q32,"D","L")))</f>
        <v>-</v>
      </c>
      <c r="T29" s="2"/>
      <c r="U29" s="3">
        <f>+T27</f>
        <v>0</v>
      </c>
      <c r="V29" s="3" t="str">
        <f>IF((COUNTBLANK(T29:T29)=1),"-",IF(T29&gt;T27,"W",IF(T29=T27,"D","L")))</f>
        <v>-</v>
      </c>
      <c r="W29" s="2"/>
      <c r="X29" s="3">
        <f>+W28</f>
        <v>0</v>
      </c>
      <c r="Y29" s="3" t="str">
        <f>IF((COUNTBLANK(W29:W29)=1),"-",IF(W29&gt;W28,"W",IF(W29=W28,"D","L")))</f>
        <v>-</v>
      </c>
      <c r="Z29" s="2"/>
      <c r="AA29" s="3">
        <f>+Z30</f>
        <v>0</v>
      </c>
      <c r="AB29" s="3" t="str">
        <f>IF((COUNTBLANK(Z29:Z29)=1),"-",IF(Z29&gt;Z30,"W",IF(Z29=Z30,"D","L")))</f>
        <v>-</v>
      </c>
      <c r="AC29" s="2"/>
      <c r="AD29" s="3">
        <f>+AC31</f>
        <v>0</v>
      </c>
      <c r="AE29" s="34" t="str">
        <f>IF((COUNTBLANK(AC29:AC29)=1),"-",IF(AC29&gt;AC31,"W",IF(AC29=AC31,"D","L")))</f>
        <v>-</v>
      </c>
      <c r="AF29" s="4"/>
      <c r="AG29" s="43">
        <f t="shared" si="14"/>
        <v>0</v>
      </c>
      <c r="AH29" s="32">
        <f t="shared" si="15"/>
        <v>0</v>
      </c>
      <c r="AI29" s="33">
        <f t="shared" si="16"/>
        <v>0</v>
      </c>
      <c r="AJ29" s="3">
        <f t="shared" si="17"/>
        <v>0</v>
      </c>
      <c r="AK29" s="33">
        <f t="shared" si="18"/>
        <v>0</v>
      </c>
      <c r="AL29" s="3">
        <f t="shared" si="19"/>
        <v>0</v>
      </c>
      <c r="AM29" s="33">
        <f t="shared" si="20"/>
        <v>0</v>
      </c>
      <c r="AN29" s="44"/>
      <c r="AO29" s="45"/>
    </row>
    <row r="30" spans="1:41" ht="27.75" customHeight="1">
      <c r="A30" s="62"/>
      <c r="B30" s="20"/>
      <c r="C30" s="3">
        <f>B31</f>
        <v>0</v>
      </c>
      <c r="D30" s="3" t="str">
        <f>IF((COUNTBLANK(B30:B30)=1),"-",IF(B30&gt;B31,"W",IF(B30=B31,"D","L")))</f>
        <v>-</v>
      </c>
      <c r="E30" s="2"/>
      <c r="F30" s="3">
        <f>+E32</f>
        <v>0</v>
      </c>
      <c r="G30" s="3" t="str">
        <f>IF((COUNTBLANK(E30:E30)=1),"-",IF(E30&gt;E32,"W",IF(E30=E32,"D","L")))</f>
        <v>-</v>
      </c>
      <c r="H30" s="2"/>
      <c r="I30" s="3">
        <f>+H27</f>
        <v>0</v>
      </c>
      <c r="J30" s="3" t="str">
        <f>IF((COUNTBLANK(H30:H30)=1),"-",IF(H30&gt;H27,"W",IF(H30=H27,"D","L")))</f>
        <v>-</v>
      </c>
      <c r="K30" s="2"/>
      <c r="L30" s="3">
        <f>+K29</f>
        <v>0</v>
      </c>
      <c r="M30" s="3" t="str">
        <f>IF((COUNTBLANK(K30:K30)=1),"-",IF(K30&gt;K29,"W",IF(K30=K29,"D","L")))</f>
        <v>-</v>
      </c>
      <c r="N30" s="2"/>
      <c r="O30" s="3">
        <f>+N28</f>
        <v>0</v>
      </c>
      <c r="P30" s="3" t="str">
        <f>IF((COUNTBLANK(N30:N30)=1),"-",IF(N30&gt;N28,"W",IF(N30=N28,"D","L")))</f>
        <v>-</v>
      </c>
      <c r="Q30" s="2"/>
      <c r="R30" s="3">
        <f>Q31</f>
        <v>0</v>
      </c>
      <c r="S30" s="3" t="str">
        <f>IF((COUNTBLANK(Q30:Q30)=1),"-",IF(Q30&gt;Q31,"W",IF(Q30=Q31,"D","L")))</f>
        <v>-</v>
      </c>
      <c r="T30" s="2"/>
      <c r="U30" s="3">
        <f>+T32</f>
        <v>0</v>
      </c>
      <c r="V30" s="3" t="str">
        <f>IF((COUNTBLANK(T30:T30)=1),"-",IF(T30&gt;T32,"W",IF(T30=T32,"D","L")))</f>
        <v>-</v>
      </c>
      <c r="W30" s="2"/>
      <c r="X30" s="3">
        <f>+W27</f>
        <v>0</v>
      </c>
      <c r="Y30" s="3" t="str">
        <f>IF((COUNTBLANK(W30:W30)=1),"-",IF(W30&gt;W27,"W",IF(W30=W27,"D","L")))</f>
        <v>-</v>
      </c>
      <c r="Z30" s="2"/>
      <c r="AA30" s="3">
        <f>+Z29</f>
        <v>0</v>
      </c>
      <c r="AB30" s="3" t="str">
        <f>IF((COUNTBLANK(Z30:Z30)=1),"-",IF(Z30&gt;Z29,"W",IF(Z30=Z29,"D","L")))</f>
        <v>-</v>
      </c>
      <c r="AC30" s="2"/>
      <c r="AD30" s="3">
        <f>+AC28</f>
        <v>0</v>
      </c>
      <c r="AE30" s="34" t="str">
        <f>IF((COUNTBLANK(AC30:AC30)=1),"-",IF(AC30&gt;AC28,"W",IF(AC30=AC28,"D","L")))</f>
        <v>-</v>
      </c>
      <c r="AF30" s="4"/>
      <c r="AG30" s="43">
        <f t="shared" si="14"/>
        <v>0</v>
      </c>
      <c r="AH30" s="32">
        <f t="shared" si="15"/>
        <v>0</v>
      </c>
      <c r="AI30" s="33">
        <f t="shared" si="16"/>
        <v>0</v>
      </c>
      <c r="AJ30" s="3">
        <f t="shared" si="17"/>
        <v>0</v>
      </c>
      <c r="AK30" s="33">
        <f t="shared" si="18"/>
        <v>0</v>
      </c>
      <c r="AL30" s="3">
        <f t="shared" si="19"/>
        <v>0</v>
      </c>
      <c r="AM30" s="33">
        <f t="shared" si="20"/>
        <v>0</v>
      </c>
      <c r="AN30" s="44"/>
      <c r="AO30" s="45"/>
    </row>
    <row r="31" spans="1:41" ht="27.75" customHeight="1">
      <c r="A31" s="62"/>
      <c r="B31" s="20"/>
      <c r="C31" s="3">
        <f>B30</f>
        <v>0</v>
      </c>
      <c r="D31" s="3" t="str">
        <f>IF((COUNTBLANK(B31:B31)=1),"-",IF(B31&gt;B30,"W",IF(B31=B30,"D","L")))</f>
        <v>-</v>
      </c>
      <c r="E31" s="2"/>
      <c r="F31" s="3">
        <f>+E28</f>
        <v>0</v>
      </c>
      <c r="G31" s="3" t="str">
        <f>IF((COUNTBLANK(E31:E31)=1),"-",IF(E31&gt;E28,"W",IF(E31=E28,"D","L")))</f>
        <v>-</v>
      </c>
      <c r="H31" s="2"/>
      <c r="I31" s="3">
        <f>+H32</f>
        <v>0</v>
      </c>
      <c r="J31" s="3" t="str">
        <f>IF((COUNTBLANK(H31:H31)=1),"-",IF(H31&gt;H32,"W",IF(H31=H32,"D","L")))</f>
        <v>-</v>
      </c>
      <c r="K31" s="2"/>
      <c r="L31" s="3">
        <f>+K27</f>
        <v>0</v>
      </c>
      <c r="M31" s="3" t="str">
        <f>IF((COUNTBLANK(K31:K31)=1),"-",IF(K31&gt;K27,"W",IF(K31=K27,"D","L")))</f>
        <v>-</v>
      </c>
      <c r="N31" s="2"/>
      <c r="O31" s="3">
        <f>+N29</f>
        <v>0</v>
      </c>
      <c r="P31" s="3" t="str">
        <f>IF((COUNTBLANK(N31:N31)=1),"-",IF(N31&gt;N29,"W",IF(N31=N29,"D","L")))</f>
        <v>-</v>
      </c>
      <c r="Q31" s="2"/>
      <c r="R31" s="3">
        <f>Q30</f>
        <v>0</v>
      </c>
      <c r="S31" s="3" t="str">
        <f>IF((COUNTBLANK(Q31:Q31)=1),"-",IF(Q31&gt;Q30,"W",IF(Q31=Q30,"D","L")))</f>
        <v>-</v>
      </c>
      <c r="T31" s="2"/>
      <c r="U31" s="3">
        <f>+T28</f>
        <v>0</v>
      </c>
      <c r="V31" s="3" t="str">
        <f>IF((COUNTBLANK(T31:T31)=1),"-",IF(T31&gt;T28,"W",IF(T31=T28,"D","L")))</f>
        <v>-</v>
      </c>
      <c r="W31" s="2"/>
      <c r="X31" s="3">
        <f>+W32</f>
        <v>0</v>
      </c>
      <c r="Y31" s="3" t="str">
        <f>IF((COUNTBLANK(W31:W31)=1),"-",IF(W31&gt;W32,"W",IF(W31=W32,"D","L")))</f>
        <v>-</v>
      </c>
      <c r="Z31" s="2"/>
      <c r="AA31" s="3">
        <f>+Z27</f>
        <v>0</v>
      </c>
      <c r="AB31" s="3" t="str">
        <f>IF((COUNTBLANK(Z31:Z31)=1),"-",IF(Z31&gt;Z27,"W",IF(Z31=Z27,"D","L")))</f>
        <v>-</v>
      </c>
      <c r="AC31" s="2"/>
      <c r="AD31" s="3">
        <f>+AC29</f>
        <v>0</v>
      </c>
      <c r="AE31" s="34" t="str">
        <f>IF((COUNTBLANK(AC31:AC31)=1),"-",IF(AC31&gt;AC29,"W",IF(AC31=AC29,"D","L")))</f>
        <v>-</v>
      </c>
      <c r="AF31" s="4"/>
      <c r="AG31" s="43">
        <f t="shared" si="14"/>
        <v>0</v>
      </c>
      <c r="AH31" s="32">
        <f t="shared" si="15"/>
        <v>0</v>
      </c>
      <c r="AI31" s="33">
        <f t="shared" si="16"/>
        <v>0</v>
      </c>
      <c r="AJ31" s="3">
        <f t="shared" si="17"/>
        <v>0</v>
      </c>
      <c r="AK31" s="33">
        <f t="shared" si="18"/>
        <v>0</v>
      </c>
      <c r="AL31" s="3">
        <f t="shared" si="19"/>
        <v>0</v>
      </c>
      <c r="AM31" s="33">
        <f t="shared" si="20"/>
        <v>0</v>
      </c>
      <c r="AN31" s="44"/>
      <c r="AO31" s="19"/>
    </row>
    <row r="32" spans="1:41" ht="27.75" customHeight="1">
      <c r="A32" s="62"/>
      <c r="B32" s="20"/>
      <c r="C32" s="3">
        <f>B29</f>
        <v>0</v>
      </c>
      <c r="D32" s="3" t="str">
        <f>IF((COUNTBLANK(B32:B32)=1),"-",IF(B32&gt;B29,"W",IF(B32=B29,"D","L")))</f>
        <v>-</v>
      </c>
      <c r="E32" s="2"/>
      <c r="F32" s="3">
        <f>+E30</f>
        <v>0</v>
      </c>
      <c r="G32" s="3" t="str">
        <f>IF((COUNTBLANK(E32:E32)=1),"-",IF(E32&gt;E30,"W",IF(E32=E30,"D","L")))</f>
        <v>-</v>
      </c>
      <c r="H32" s="2"/>
      <c r="I32" s="3">
        <f>+H31</f>
        <v>0</v>
      </c>
      <c r="J32" s="3" t="str">
        <f>IF((COUNTBLANK(H32:H32)=1),"-",IF(H32&gt;H31,"W",IF(H32=H31,"D","L")))</f>
        <v>-</v>
      </c>
      <c r="K32" s="2"/>
      <c r="L32" s="3">
        <f>+K28</f>
        <v>0</v>
      </c>
      <c r="M32" s="3" t="str">
        <f>IF((COUNTBLANK(K32:K32)=1),"-",IF(K32&gt;K28,"W",IF(K32=K28,"D","L")))</f>
        <v>-</v>
      </c>
      <c r="N32" s="2"/>
      <c r="O32" s="3">
        <f>+N27</f>
        <v>0</v>
      </c>
      <c r="P32" s="3" t="str">
        <f>IF((COUNTBLANK(N32:N32)=1),"-",IF(N32&gt;N27,"W",IF(N32=N27,"D","L")))</f>
        <v>-</v>
      </c>
      <c r="Q32" s="2"/>
      <c r="R32" s="3">
        <f>Q29</f>
        <v>0</v>
      </c>
      <c r="S32" s="3" t="str">
        <f>IF((COUNTBLANK(Q32:Q32)=1),"-",IF(Q32&gt;Q29,"W",IF(Q32=Q29,"D","L")))</f>
        <v>-</v>
      </c>
      <c r="T32" s="2"/>
      <c r="U32" s="3">
        <f>+T30</f>
        <v>0</v>
      </c>
      <c r="V32" s="3" t="str">
        <f>IF((COUNTBLANK(T32:T32)=1),"-",IF(T32&gt;T30,"W",IF(T32=T30,"D","L")))</f>
        <v>-</v>
      </c>
      <c r="W32" s="2"/>
      <c r="X32" s="3">
        <f>+W31</f>
        <v>0</v>
      </c>
      <c r="Y32" s="3" t="str">
        <f>IF((COUNTBLANK(W32:W32)=1),"-",IF(W32&gt;W31,"W",IF(W32=W31,"D","L")))</f>
        <v>-</v>
      </c>
      <c r="Z32" s="2"/>
      <c r="AA32" s="3">
        <f>+Z28</f>
        <v>0</v>
      </c>
      <c r="AB32" s="3" t="str">
        <f>IF((COUNTBLANK(Z32:Z32)=1),"-",IF(Z32&gt;Z28,"W",IF(Z32=Z28,"D","L")))</f>
        <v>-</v>
      </c>
      <c r="AC32" s="2"/>
      <c r="AD32" s="3">
        <f>+AC27</f>
        <v>0</v>
      </c>
      <c r="AE32" s="34" t="str">
        <f>IF((COUNTBLANK(AC32:AC32)=1),"-",IF(AC32&gt;AC27,"W",IF(AC32=AC27,"D","L")))</f>
        <v>-</v>
      </c>
      <c r="AF32" s="4"/>
      <c r="AG32" s="43">
        <f t="shared" si="14"/>
        <v>0</v>
      </c>
      <c r="AH32" s="32">
        <f t="shared" si="15"/>
        <v>0</v>
      </c>
      <c r="AI32" s="33">
        <f t="shared" si="16"/>
        <v>0</v>
      </c>
      <c r="AJ32" s="3">
        <f t="shared" si="17"/>
        <v>0</v>
      </c>
      <c r="AK32" s="33">
        <f t="shared" si="18"/>
        <v>0</v>
      </c>
      <c r="AL32" s="3">
        <f t="shared" si="19"/>
        <v>0</v>
      </c>
      <c r="AM32" s="33">
        <f t="shared" si="20"/>
        <v>0</v>
      </c>
      <c r="AN32" s="44"/>
      <c r="AO32" s="19"/>
    </row>
    <row r="33" spans="1:41" ht="27.75" customHeight="1">
      <c r="A33" s="58"/>
      <c r="B33" s="20"/>
      <c r="C33" s="3"/>
      <c r="D33" s="3"/>
      <c r="E33" s="2"/>
      <c r="F33" s="3"/>
      <c r="G33" s="3"/>
      <c r="H33" s="2"/>
      <c r="I33" s="3"/>
      <c r="J33" s="3"/>
      <c r="K33" s="2"/>
      <c r="L33" s="3"/>
      <c r="M33" s="3"/>
      <c r="N33" s="2"/>
      <c r="O33" s="3"/>
      <c r="P33" s="3"/>
      <c r="Q33" s="2"/>
      <c r="R33" s="3"/>
      <c r="S33" s="3"/>
      <c r="T33" s="2"/>
      <c r="U33" s="3"/>
      <c r="V33" s="3"/>
      <c r="W33" s="2"/>
      <c r="X33" s="3"/>
      <c r="Y33" s="3"/>
      <c r="Z33" s="2"/>
      <c r="AA33" s="3"/>
      <c r="AB33" s="3"/>
      <c r="AC33" s="2"/>
      <c r="AD33" s="3"/>
      <c r="AE33" s="34"/>
      <c r="AF33" s="4"/>
      <c r="AG33" s="35"/>
      <c r="AH33" s="32"/>
      <c r="AI33" s="33"/>
      <c r="AJ33" s="3"/>
      <c r="AK33" s="33"/>
      <c r="AL33" s="3"/>
      <c r="AM33" s="33"/>
      <c r="AN33" s="34"/>
      <c r="AO33" s="19"/>
    </row>
    <row r="34" spans="1:41" ht="27.75" customHeight="1" thickBot="1">
      <c r="A34" s="59"/>
      <c r="B34" s="22"/>
      <c r="C34" s="23"/>
      <c r="D34" s="23"/>
      <c r="E34" s="66"/>
      <c r="F34" s="67"/>
      <c r="G34" s="67"/>
      <c r="H34" s="66"/>
      <c r="I34" s="67"/>
      <c r="J34" s="67"/>
      <c r="K34" s="66"/>
      <c r="L34" s="67"/>
      <c r="M34" s="67"/>
      <c r="N34" s="66"/>
      <c r="O34" s="67"/>
      <c r="P34" s="67"/>
      <c r="Q34" s="66"/>
      <c r="R34" s="67"/>
      <c r="S34" s="67"/>
      <c r="T34" s="66"/>
      <c r="U34" s="67"/>
      <c r="V34" s="67"/>
      <c r="W34" s="66"/>
      <c r="X34" s="67"/>
      <c r="Y34" s="67"/>
      <c r="Z34" s="66"/>
      <c r="AA34" s="67"/>
      <c r="AB34" s="67"/>
      <c r="AC34" s="66"/>
      <c r="AD34" s="67"/>
      <c r="AE34" s="69"/>
      <c r="AF34" s="4"/>
      <c r="AG34" s="36"/>
      <c r="AH34" s="37"/>
      <c r="AI34" s="38"/>
      <c r="AJ34" s="23"/>
      <c r="AK34" s="38"/>
      <c r="AL34" s="23">
        <f>SUM(AL27:AL32)</f>
        <v>0</v>
      </c>
      <c r="AM34" s="38"/>
      <c r="AN34" s="39"/>
      <c r="AO34" s="26"/>
    </row>
    <row r="36" spans="5:20" ht="27.75" customHeight="1">
      <c r="E36" s="46" t="s">
        <v>28</v>
      </c>
      <c r="T36" s="5" t="s">
        <v>24</v>
      </c>
    </row>
  </sheetData>
  <sheetProtection/>
  <mergeCells count="31">
    <mergeCell ref="U25:V25"/>
    <mergeCell ref="X25:Y25"/>
    <mergeCell ref="AA25:AB25"/>
    <mergeCell ref="AD25:AE25"/>
    <mergeCell ref="C25:D25"/>
    <mergeCell ref="F25:G25"/>
    <mergeCell ref="I25:J25"/>
    <mergeCell ref="L25:M25"/>
    <mergeCell ref="O25:P25"/>
    <mergeCell ref="R25:S25"/>
    <mergeCell ref="A1:AE1"/>
    <mergeCell ref="C3:D3"/>
    <mergeCell ref="F3:G3"/>
    <mergeCell ref="I3:J3"/>
    <mergeCell ref="L3:M3"/>
    <mergeCell ref="O3:P3"/>
    <mergeCell ref="R3:S3"/>
    <mergeCell ref="U14:V14"/>
    <mergeCell ref="X14:Y14"/>
    <mergeCell ref="AA14:AB14"/>
    <mergeCell ref="AD14:AE14"/>
    <mergeCell ref="U3:V3"/>
    <mergeCell ref="X3:Y3"/>
    <mergeCell ref="AA3:AB3"/>
    <mergeCell ref="AD3:AE3"/>
    <mergeCell ref="C14:D14"/>
    <mergeCell ref="F14:G14"/>
    <mergeCell ref="I14:J14"/>
    <mergeCell ref="L14:M14"/>
    <mergeCell ref="O14:P14"/>
    <mergeCell ref="R14:S14"/>
  </mergeCells>
  <printOptions/>
  <pageMargins left="0.3937007874015748" right="0.3937007874015748" top="0.5905511811023623" bottom="0.5905511811023623" header="0.5118110236220472" footer="0.5118110236220472"/>
  <pageSetup fitToHeight="1" fitToWidth="1" orientation="landscape" paperSize="9" scale="40"/>
  <headerFooter alignWithMargins="0">
    <oddHeader>&amp;L&amp;"Arial,Bold"&amp;14&amp;K000000Yorkshire Small Bore Rifle &amp; Pistol Association&amp;C&amp;"Arial,Bold"&amp;14&amp;K000000Lightweight Rifle&amp;R&amp;"Arial,Bold"&amp;14&amp;K000000Competition 2 2012</oddHeader>
    <oddFooter>&amp;L&amp;"Arial,Bold"&amp;14&amp;K000000Scrutineer J A Billany&amp;C&amp;"Arial,Bold"&amp;14&amp;K000000&amp;P&amp;R&amp;"Arial,Bold"&amp;14&amp;K000000&amp;D</oddFooter>
  </headerFooter>
  <colBreaks count="1" manualBreakCount="1"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</dc:creator>
  <cp:keywords/>
  <dc:description/>
  <cp:lastModifiedBy>trish billany</cp:lastModifiedBy>
  <cp:lastPrinted>2022-08-25T13:24:24Z</cp:lastPrinted>
  <dcterms:created xsi:type="dcterms:W3CDTF">2011-03-16T19:27:34Z</dcterms:created>
  <dcterms:modified xsi:type="dcterms:W3CDTF">2023-06-21T10:57:31Z</dcterms:modified>
  <cp:category/>
  <cp:version/>
  <cp:contentType/>
  <cp:contentStatus/>
</cp:coreProperties>
</file>