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520" windowWidth="32760" windowHeight="2082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<sst xmlns="http://schemas.openxmlformats.org/spreadsheetml/2006/main" count="570" uniqueCount="81">
  <si>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</si>
  <si>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</si>
  <si>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</si>
  <si>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</si>
  <si>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</si>
  <si>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</si>
  <si>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</si>
  <si>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</si>
  <si>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</si>
  <si>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</si>
  <si>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</si>
  <si>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</si>
  <si>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</si>
  <si>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</si>
  <si>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</si>
  <si>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</si>
  <si>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</si>
  <si>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</si>
  <si>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</si>
  <si>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</si>
  <si>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</si>
  <si>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</si>
  <si>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</si>
  <si>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</si>
  <si>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</si>
  <si>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</si>
  <si>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</si>
  <si>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</si>
  <si>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</si>
  <si>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</si>
  <si>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</si>
  <si>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</si>
  <si>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</si>
  <si>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</si>
  <si>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</si>
  <si>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</si>
  <si>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SUMMER  2023  Comp 3</t>
  </si>
  <si>
    <t>I Cox</t>
  </si>
  <si>
    <t>L Wilkinson</t>
  </si>
  <si>
    <t>A Moseley</t>
  </si>
  <si>
    <t>M Warriner</t>
  </si>
  <si>
    <t xml:space="preserve">J Titcumb </t>
  </si>
  <si>
    <t>M Millns</t>
  </si>
  <si>
    <t>H Rushton</t>
  </si>
  <si>
    <t>M Barrott</t>
  </si>
  <si>
    <t>D Phillipson</t>
  </si>
  <si>
    <t>A Curtis</t>
  </si>
  <si>
    <t>I Screeton</t>
  </si>
  <si>
    <t>S Edis</t>
  </si>
  <si>
    <t>M Marritt</t>
  </si>
  <si>
    <t>D Harrison</t>
  </si>
  <si>
    <t>A Michalski</t>
  </si>
  <si>
    <t>J Oddy</t>
  </si>
  <si>
    <t>P Secker</t>
  </si>
  <si>
    <t>J Needham</t>
  </si>
  <si>
    <t>R Wilkinson</t>
  </si>
  <si>
    <t>I McNulty</t>
  </si>
  <si>
    <t>A Smith</t>
  </si>
  <si>
    <t>M Tanski</t>
  </si>
  <si>
    <t>B Trout</t>
  </si>
  <si>
    <t>R Ingham</t>
  </si>
  <si>
    <t>S Walker</t>
  </si>
  <si>
    <t>A Johnson</t>
  </si>
  <si>
    <t>S Cousins</t>
  </si>
  <si>
    <t>Bye</t>
  </si>
  <si>
    <t>R Lonsdale</t>
  </si>
  <si>
    <t>R Marritt</t>
  </si>
  <si>
    <t>N Gardiner</t>
  </si>
  <si>
    <t>C R South</t>
  </si>
  <si>
    <t>S Oliver</t>
  </si>
  <si>
    <t>B Smart</t>
  </si>
  <si>
    <t>A South</t>
  </si>
  <si>
    <t>A Marritt</t>
  </si>
  <si>
    <t>A Purcell</t>
  </si>
  <si>
    <t>A Medcalf</t>
  </si>
  <si>
    <t>S Fitzgerald</t>
  </si>
  <si>
    <t>A Watson</t>
  </si>
  <si>
    <t>J Billany</t>
  </si>
  <si>
    <t>P Thornton</t>
  </si>
  <si>
    <t>C Fletcher</t>
  </si>
  <si>
    <t>A Nell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</si>
</sst>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4" fillId="0" borderId="21" xfId="0" applyFont="1" applyBorder="1" applyAlignment="1" applyProtection="1">
      <alignment horizontal="center"/>
      <protection/>
    </xf>
    <xf numFmtId="0" fontId="44" fillId="0" borderId="26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left"/>
      <protection/>
    </xf>
    <xf numFmtId="0" fontId="44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44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T39" sqref="T39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61">
        <v>43387</v>
      </c>
      <c r="D3" s="62"/>
      <c r="E3" s="48" t="s">
        <v>17</v>
      </c>
      <c r="F3" s="61">
        <v>43401</v>
      </c>
      <c r="G3" s="62"/>
      <c r="H3" s="48" t="s">
        <v>18</v>
      </c>
      <c r="I3" s="61">
        <v>43415</v>
      </c>
      <c r="J3" s="62"/>
      <c r="K3" s="48" t="s">
        <v>28</v>
      </c>
      <c r="L3" s="61">
        <v>43429</v>
      </c>
      <c r="M3" s="62"/>
      <c r="N3" s="48" t="s">
        <v>19</v>
      </c>
      <c r="O3" s="61">
        <v>43443</v>
      </c>
      <c r="P3" s="62"/>
      <c r="Q3" s="48" t="s">
        <v>20</v>
      </c>
      <c r="R3" s="61">
        <v>43457</v>
      </c>
      <c r="S3" s="62"/>
      <c r="T3" s="48" t="s">
        <v>21</v>
      </c>
      <c r="U3" s="61">
        <v>43471</v>
      </c>
      <c r="V3" s="62"/>
      <c r="W3" s="48" t="s">
        <v>22</v>
      </c>
      <c r="X3" s="61">
        <v>43485</v>
      </c>
      <c r="Y3" s="62"/>
      <c r="Z3" s="48" t="s">
        <v>23</v>
      </c>
      <c r="AA3" s="61">
        <v>43499</v>
      </c>
      <c r="AB3" s="62"/>
      <c r="AC3" s="49" t="s">
        <v>24</v>
      </c>
      <c r="AD3" s="61">
        <v>43513</v>
      </c>
      <c r="AE3" s="62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7" t="s">
        <v>37</v>
      </c>
      <c r="B5" s="29">
        <v>297</v>
      </c>
      <c r="C5" s="5">
        <f>B6</f>
        <v>295</v>
      </c>
      <c r="D5" s="28" t="str">
        <f>IF((COUNTBLANK(B5:B5)=1),"-",IF(B5&gt;B6,"W",IF(B5=B6,"D","L")))</f>
        <v>W</v>
      </c>
      <c r="E5" s="29">
        <v>298</v>
      </c>
      <c r="F5" s="5">
        <f>+E7</f>
        <v>295</v>
      </c>
      <c r="G5" s="5" t="str">
        <f>IF((COUNTBLANK(E5:E5)=1),"-",IF(E5&gt;E7,"W",IF(E5=E7,"D","L")))</f>
        <v>W</v>
      </c>
      <c r="H5" s="29">
        <v>296</v>
      </c>
      <c r="I5" s="5">
        <f>+H8</f>
        <v>290</v>
      </c>
      <c r="J5" s="28" t="str">
        <f>IF((COUNTBLANK(H5:H5)=1),"-",IF(H5&gt;H8,"W",IF(H5=H8,"D","L")))</f>
        <v>W</v>
      </c>
      <c r="K5" s="29">
        <v>298</v>
      </c>
      <c r="L5" s="5">
        <f>+K9</f>
        <v>291</v>
      </c>
      <c r="M5" s="5" t="str">
        <f>IF((COUNTBLANK(K5:K5)=1),"-",IF(K5&gt;K9,"W",IF(K5=K9,"D","L")))</f>
        <v>W</v>
      </c>
      <c r="N5" s="29">
        <v>297</v>
      </c>
      <c r="O5" s="5">
        <f>+N10</f>
        <v>292</v>
      </c>
      <c r="P5" s="28" t="str">
        <f>IF((COUNTBLANK(N5:N5)=1),"-",IF(N5&gt;N10,"W",IF(N5=N10,"D","L")))</f>
        <v>W</v>
      </c>
      <c r="Q5" s="29">
        <v>297</v>
      </c>
      <c r="R5" s="5">
        <f>Q6</f>
        <v>291</v>
      </c>
      <c r="S5" s="28" t="str">
        <f>IF((COUNTBLANK(Q5:Q5)=1),"-",IF(Q5&gt;Q6,"W",IF(Q5=Q6,"D","L")))</f>
        <v>W</v>
      </c>
      <c r="T5" s="29">
        <v>298</v>
      </c>
      <c r="U5" s="5">
        <f>+T7</f>
        <v>300</v>
      </c>
      <c r="V5" s="5" t="str">
        <f>IF((COUNTBLANK(T5:T5)=1),"-",IF(T5&gt;T7,"W",IF(T5=T7,"D","L")))</f>
        <v>L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7</v>
      </c>
      <c r="AI5" s="36">
        <f aca="true" t="shared" si="2" ref="AI5:AI10">COUNTIF(A5:AE5,"W")</f>
        <v>6</v>
      </c>
      <c r="AJ5" s="19">
        <f aca="true" t="shared" si="3" ref="AJ5:AJ10">COUNTIF(B5:AE5,"D")</f>
        <v>0</v>
      </c>
      <c r="AK5" s="36">
        <f aca="true" t="shared" si="4" ref="AK5:AK10">COUNTIF(A5:AE5,"L")</f>
        <v>1</v>
      </c>
      <c r="AL5" s="19">
        <f aca="true" t="shared" si="5" ref="AL5:AL10">AI5*2+AJ5</f>
        <v>12</v>
      </c>
      <c r="AM5" s="36">
        <f aca="true" t="shared" si="6" ref="AM5:AM10">SUM(B5,E5,H5,K5,N5,Q5,T5,W5,Z5,AC5)</f>
        <v>2081</v>
      </c>
      <c r="AN5" s="50"/>
      <c r="AO5" s="20"/>
      <c r="AY5" s="22"/>
    </row>
    <row r="6" spans="1:51" ht="21" customHeight="1">
      <c r="A6" s="58" t="s">
        <v>38</v>
      </c>
      <c r="B6" s="29">
        <v>295</v>
      </c>
      <c r="C6" s="19">
        <f>B5</f>
        <v>297</v>
      </c>
      <c r="D6" s="25" t="str">
        <f>IF((COUNTBLANK(B6:B6)=1),"-",IF(B6&gt;B5,"W",IF(B6=B5,"D","L")))</f>
        <v>L</v>
      </c>
      <c r="E6" s="29">
        <v>297</v>
      </c>
      <c r="F6" s="19">
        <f>+E9</f>
        <v>291</v>
      </c>
      <c r="G6" s="19" t="str">
        <f>IF((COUNTBLANK(E6:E6)=1),"-",IF(E6&gt;E9,"W",IF(E6=E9,"D","L")))</f>
        <v>W</v>
      </c>
      <c r="H6" s="29">
        <v>290</v>
      </c>
      <c r="I6" s="19">
        <f>+H7</f>
        <v>296</v>
      </c>
      <c r="J6" s="25" t="str">
        <f>IF((COUNTBLANK(H6:H6)=1),"-",IF(H6&gt;H7,"W",IF(H6=H7,"D","L")))</f>
        <v>L</v>
      </c>
      <c r="K6" s="29">
        <v>290</v>
      </c>
      <c r="L6" s="19">
        <f>+K10</f>
        <v>284</v>
      </c>
      <c r="M6" s="19" t="str">
        <f>IF((COUNTBLANK(K6:K6)=1),"-",IF(K6&gt;K10,"W",IF(K6=K10,"D","L")))</f>
        <v>W</v>
      </c>
      <c r="N6" s="29">
        <v>292</v>
      </c>
      <c r="O6" s="19">
        <f>+N8</f>
        <v>291</v>
      </c>
      <c r="P6" s="25" t="str">
        <f>IF((COUNTBLANK(N6:N6)=1),"-",IF(N6&gt;N8,"W",IF(N6=N8,"D","L")))</f>
        <v>W</v>
      </c>
      <c r="Q6" s="29">
        <v>291</v>
      </c>
      <c r="R6" s="19">
        <f>Q5</f>
        <v>297</v>
      </c>
      <c r="S6" s="25" t="str">
        <f>IF((COUNTBLANK(Q6:Q6)=1),"-",IF(Q6&gt;Q5,"W",IF(Q6=Q5,"D","L")))</f>
        <v>L</v>
      </c>
      <c r="T6" s="29">
        <v>292</v>
      </c>
      <c r="U6" s="19">
        <f>+T9</f>
        <v>289</v>
      </c>
      <c r="V6" s="19" t="str">
        <f>IF((COUNTBLANK(T6:T6)=1),"-",IF(T6&gt;T9,"W",IF(T6=T9,"D","L")))</f>
        <v>W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6" t="str">
        <f t="shared" si="0"/>
        <v>L Wilkinson</v>
      </c>
      <c r="AH6" s="33">
        <f t="shared" si="1"/>
        <v>7</v>
      </c>
      <c r="AI6" s="36">
        <f t="shared" si="2"/>
        <v>4</v>
      </c>
      <c r="AJ6" s="19">
        <f t="shared" si="3"/>
        <v>0</v>
      </c>
      <c r="AK6" s="36">
        <f t="shared" si="4"/>
        <v>3</v>
      </c>
      <c r="AL6" s="19">
        <f t="shared" si="5"/>
        <v>8</v>
      </c>
      <c r="AM6" s="36">
        <f t="shared" si="6"/>
        <v>2047</v>
      </c>
      <c r="AN6" s="50"/>
      <c r="AO6" s="20"/>
      <c r="AY6" s="22"/>
    </row>
    <row r="7" spans="1:51" ht="21" customHeight="1">
      <c r="A7" s="59" t="s">
        <v>39</v>
      </c>
      <c r="B7" s="29">
        <v>298</v>
      </c>
      <c r="C7" s="19">
        <f>B10</f>
        <v>287</v>
      </c>
      <c r="D7" s="25" t="str">
        <f>IF((COUNTBLANK(B7:B7)=1),"-",IF(B7&gt;B10,"W",IF(B7=B10,"D","L")))</f>
        <v>W</v>
      </c>
      <c r="E7" s="29">
        <v>295</v>
      </c>
      <c r="F7" s="19">
        <f>+E5</f>
        <v>298</v>
      </c>
      <c r="G7" s="19" t="str">
        <f>IF((COUNTBLANK(E7:E7)=1),"-",IF(E7&gt;E5,"W",IF(E7=E5,"D","L")))</f>
        <v>L</v>
      </c>
      <c r="H7" s="29">
        <v>296</v>
      </c>
      <c r="I7" s="19">
        <f>+H6</f>
        <v>290</v>
      </c>
      <c r="J7" s="25" t="str">
        <f>IF((COUNTBLANK(H7:H7)=1),"-",IF(H7&gt;H6,"W",IF(H7=H6,"D","L")))</f>
        <v>W</v>
      </c>
      <c r="K7" s="29">
        <v>297</v>
      </c>
      <c r="L7" s="19">
        <f>+K8</f>
        <v>295</v>
      </c>
      <c r="M7" s="19" t="str">
        <f>IF((COUNTBLANK(K7:K7)=1),"-",IF(K7&gt;K8,"W",IF(K7=K8,"D","L")))</f>
        <v>W</v>
      </c>
      <c r="N7" s="29">
        <v>290</v>
      </c>
      <c r="O7" s="19">
        <f>+N9</f>
        <v>292</v>
      </c>
      <c r="P7" s="25" t="str">
        <f>IF((COUNTBLANK(N7:N7)=1),"-",IF(N7&gt;N9,"W",IF(N7=N9,"D","L")))</f>
        <v>L</v>
      </c>
      <c r="Q7" s="29">
        <v>297</v>
      </c>
      <c r="R7" s="19">
        <f>Q10</f>
        <v>289</v>
      </c>
      <c r="S7" s="25" t="str">
        <f>IF((COUNTBLANK(Q7:Q7)=1),"-",IF(Q7&gt;Q10,"W",IF(Q7=Q10,"D","L")))</f>
        <v>W</v>
      </c>
      <c r="T7" s="29">
        <v>300</v>
      </c>
      <c r="U7" s="19">
        <f>+T5</f>
        <v>298</v>
      </c>
      <c r="V7" s="19" t="str">
        <f>IF((COUNTBLANK(T7:T7)=1),"-",IF(T7&gt;T5,"W",IF(T7=T5,"D","L")))</f>
        <v>W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A Moseley</v>
      </c>
      <c r="AH7" s="33">
        <f t="shared" si="1"/>
        <v>7</v>
      </c>
      <c r="AI7" s="36">
        <f t="shared" si="2"/>
        <v>5</v>
      </c>
      <c r="AJ7" s="19">
        <f t="shared" si="3"/>
        <v>0</v>
      </c>
      <c r="AK7" s="36">
        <f t="shared" si="4"/>
        <v>2</v>
      </c>
      <c r="AL7" s="19">
        <f t="shared" si="5"/>
        <v>10</v>
      </c>
      <c r="AM7" s="36">
        <f t="shared" si="6"/>
        <v>2073</v>
      </c>
      <c r="AN7" s="50"/>
      <c r="AO7" s="20"/>
      <c r="AY7" s="22"/>
    </row>
    <row r="8" spans="1:51" ht="21" customHeight="1">
      <c r="A8" s="58" t="s">
        <v>40</v>
      </c>
      <c r="B8" s="29">
        <v>290</v>
      </c>
      <c r="C8" s="19">
        <f>B9</f>
        <v>291</v>
      </c>
      <c r="D8" s="25" t="str">
        <f>IF((COUNTBLANK(B8:B8)=1),"-",IF(B8&gt;B9,"W",IF(B8=B9,"D","L")))</f>
        <v>L</v>
      </c>
      <c r="E8" s="29">
        <v>292</v>
      </c>
      <c r="F8" s="19">
        <f>+E10</f>
        <v>291</v>
      </c>
      <c r="G8" s="19" t="str">
        <f>IF((COUNTBLANK(E8:E8)=1),"-",IF(E8&gt;E10,"W",IF(E8=E10,"D","L")))</f>
        <v>W</v>
      </c>
      <c r="H8" s="29">
        <v>290</v>
      </c>
      <c r="I8" s="19">
        <f>+H5</f>
        <v>296</v>
      </c>
      <c r="J8" s="25" t="str">
        <f>IF((COUNTBLANK(H8:H8)=1),"-",IF(H8&gt;H5,"W",IF(H8=H5,"D","L")))</f>
        <v>L</v>
      </c>
      <c r="K8" s="29">
        <v>295</v>
      </c>
      <c r="L8" s="19">
        <f>+K7</f>
        <v>297</v>
      </c>
      <c r="M8" s="19" t="str">
        <f>IF((COUNTBLANK(K8:K8)=1),"-",IF(K8&gt;K7,"W",IF(K8=K7,"D","L")))</f>
        <v>L</v>
      </c>
      <c r="N8" s="29">
        <v>291</v>
      </c>
      <c r="O8" s="19">
        <f>+N6</f>
        <v>292</v>
      </c>
      <c r="P8" s="25" t="str">
        <f>IF((COUNTBLANK(N8:N8)=1),"-",IF(N8&gt;N6,"W",IF(N8=N6,"D","L")))</f>
        <v>L</v>
      </c>
      <c r="Q8" s="29">
        <v>291</v>
      </c>
      <c r="R8" s="19">
        <f>Q9</f>
        <v>294</v>
      </c>
      <c r="S8" s="25" t="str">
        <f>IF((COUNTBLANK(Q8:Q8)=1),"-",IF(Q8&gt;Q9,"W",IF(Q8=Q9,"D","L")))</f>
        <v>L</v>
      </c>
      <c r="T8" s="29">
        <v>295</v>
      </c>
      <c r="U8" s="19">
        <f>+T10</f>
        <v>283</v>
      </c>
      <c r="V8" s="19" t="str">
        <f>IF((COUNTBLANK(T8:T8)=1),"-",IF(T8&gt;T10,"W",IF(T8=T10,"D","L")))</f>
        <v>W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M Warriner</v>
      </c>
      <c r="AH8" s="33">
        <f t="shared" si="1"/>
        <v>7</v>
      </c>
      <c r="AI8" s="36">
        <f t="shared" si="2"/>
        <v>2</v>
      </c>
      <c r="AJ8" s="19">
        <f t="shared" si="3"/>
        <v>0</v>
      </c>
      <c r="AK8" s="36">
        <f t="shared" si="4"/>
        <v>5</v>
      </c>
      <c r="AL8" s="19">
        <f t="shared" si="5"/>
        <v>4</v>
      </c>
      <c r="AM8" s="36">
        <f t="shared" si="6"/>
        <v>2044</v>
      </c>
      <c r="AN8" s="50"/>
      <c r="AO8" s="20"/>
      <c r="AY8" s="22"/>
    </row>
    <row r="9" spans="1:51" ht="21" customHeight="1">
      <c r="A9" s="60" t="s">
        <v>41</v>
      </c>
      <c r="B9" s="29">
        <v>291</v>
      </c>
      <c r="C9" s="19">
        <f>B8</f>
        <v>290</v>
      </c>
      <c r="D9" s="25" t="str">
        <f>IF((COUNTBLANK(B9:B9)=1),"-",IF(B9&gt;B8,"W",IF(B9=B8,"D","L")))</f>
        <v>W</v>
      </c>
      <c r="E9" s="29">
        <v>291</v>
      </c>
      <c r="F9" s="19">
        <f>+E6</f>
        <v>297</v>
      </c>
      <c r="G9" s="19" t="str">
        <f>IF((COUNTBLANK(E9:E9)=1),"-",IF(E9&gt;E6,"W",IF(E9=E6,"D","L")))</f>
        <v>L</v>
      </c>
      <c r="H9" s="29">
        <v>289</v>
      </c>
      <c r="I9" s="19">
        <f>+H10</f>
        <v>286</v>
      </c>
      <c r="J9" s="25" t="str">
        <f>IF((COUNTBLANK(H9:H9)=1),"-",IF(H9&gt;H10,"W",IF(H9=H10,"D","L")))</f>
        <v>W</v>
      </c>
      <c r="K9" s="29">
        <v>291</v>
      </c>
      <c r="L9" s="19">
        <f>+K5</f>
        <v>298</v>
      </c>
      <c r="M9" s="19" t="str">
        <f>IF((COUNTBLANK(K9:K9)=1),"-",IF(K9&gt;K5,"W",IF(K9=K5,"D","L")))</f>
        <v>L</v>
      </c>
      <c r="N9" s="29">
        <v>292</v>
      </c>
      <c r="O9" s="19">
        <f>+N7</f>
        <v>290</v>
      </c>
      <c r="P9" s="25" t="str">
        <f>IF((COUNTBLANK(N9:N9)=1),"-",IF(N9&gt;N7,"W",IF(N9=N7,"D","L")))</f>
        <v>W</v>
      </c>
      <c r="Q9" s="29">
        <v>294</v>
      </c>
      <c r="R9" s="19">
        <f>Q8</f>
        <v>291</v>
      </c>
      <c r="S9" s="25" t="str">
        <f>IF((COUNTBLANK(Q9:Q9)=1),"-",IF(Q9&gt;Q8,"W",IF(Q9=Q8,"D","L")))</f>
        <v>W</v>
      </c>
      <c r="T9" s="29">
        <v>289</v>
      </c>
      <c r="U9" s="19">
        <f>+T6</f>
        <v>292</v>
      </c>
      <c r="V9" s="19" t="str">
        <f>IF((COUNTBLANK(T9:T9)=1),"-",IF(T9&gt;T6,"W",IF(T9=T6,"D","L")))</f>
        <v>L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 </v>
      </c>
      <c r="AH9" s="33">
        <f t="shared" si="1"/>
        <v>7</v>
      </c>
      <c r="AI9" s="36">
        <f t="shared" si="2"/>
        <v>4</v>
      </c>
      <c r="AJ9" s="19">
        <f t="shared" si="3"/>
        <v>0</v>
      </c>
      <c r="AK9" s="36">
        <f t="shared" si="4"/>
        <v>3</v>
      </c>
      <c r="AL9" s="19">
        <f t="shared" si="5"/>
        <v>8</v>
      </c>
      <c r="AM9" s="36">
        <f t="shared" si="6"/>
        <v>2037</v>
      </c>
      <c r="AN9" s="50"/>
      <c r="AO9" s="20"/>
      <c r="AY9" s="22"/>
    </row>
    <row r="10" spans="1:51" ht="21" customHeight="1">
      <c r="A10" s="58" t="s">
        <v>42</v>
      </c>
      <c r="B10" s="29">
        <v>287</v>
      </c>
      <c r="C10" s="19">
        <f>B7</f>
        <v>298</v>
      </c>
      <c r="D10" s="25" t="str">
        <f>IF((COUNTBLANK(B10:B10)=1),"-",IF(B10&gt;B7,"W",IF(B10=B7,"D","L")))</f>
        <v>L</v>
      </c>
      <c r="E10" s="29">
        <v>291</v>
      </c>
      <c r="F10" s="19">
        <f>+E8</f>
        <v>292</v>
      </c>
      <c r="G10" s="19" t="str">
        <f>IF((COUNTBLANK(E10:E10)=1),"-",IF(E10&gt;E8,"W",IF(E10=E8,"D","L")))</f>
        <v>L</v>
      </c>
      <c r="H10" s="29">
        <v>286</v>
      </c>
      <c r="I10" s="19">
        <f>+H9</f>
        <v>289</v>
      </c>
      <c r="J10" s="25" t="str">
        <f>IF((COUNTBLANK(H10:H10)=1),"-",IF(H10&gt;H9,"W",IF(H10=H9,"D","L")))</f>
        <v>L</v>
      </c>
      <c r="K10" s="29">
        <v>284</v>
      </c>
      <c r="L10" s="19">
        <f>+K6</f>
        <v>290</v>
      </c>
      <c r="M10" s="19" t="str">
        <f>IF((COUNTBLANK(K10:K10)=1),"-",IF(K10&gt;K6,"W",IF(K10=K6,"D","L")))</f>
        <v>L</v>
      </c>
      <c r="N10" s="29">
        <v>292</v>
      </c>
      <c r="O10" s="19">
        <f>+N5</f>
        <v>297</v>
      </c>
      <c r="P10" s="25" t="str">
        <f>IF((COUNTBLANK(N10:N10)=1),"-",IF(N10&gt;N5,"W",IF(N10=N5,"D","L")))</f>
        <v>L</v>
      </c>
      <c r="Q10" s="29">
        <v>289</v>
      </c>
      <c r="R10" s="19">
        <f>Q7</f>
        <v>297</v>
      </c>
      <c r="S10" s="25" t="str">
        <f>IF((COUNTBLANK(Q10:Q10)=1),"-",IF(Q10&gt;Q7,"W",IF(Q10=Q7,"D","L")))</f>
        <v>L</v>
      </c>
      <c r="T10" s="29">
        <v>283</v>
      </c>
      <c r="U10" s="19">
        <f>+T8</f>
        <v>295</v>
      </c>
      <c r="V10" s="19" t="str">
        <f>IF((COUNTBLANK(T10:T10)=1),"-",IF(T10&gt;T8,"W",IF(T10=T8,"D","L")))</f>
        <v>L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M Millns</v>
      </c>
      <c r="AH10" s="33">
        <f t="shared" si="1"/>
        <v>7</v>
      </c>
      <c r="AI10" s="36">
        <f t="shared" si="2"/>
        <v>0</v>
      </c>
      <c r="AJ10" s="19">
        <f t="shared" si="3"/>
        <v>0</v>
      </c>
      <c r="AK10" s="36">
        <f t="shared" si="4"/>
        <v>7</v>
      </c>
      <c r="AL10" s="19">
        <f t="shared" si="5"/>
        <v>0</v>
      </c>
      <c r="AM10" s="36">
        <f t="shared" si="6"/>
        <v>2012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42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61">
        <v>43387</v>
      </c>
      <c r="D13" s="62"/>
      <c r="E13" s="48" t="s">
        <v>17</v>
      </c>
      <c r="F13" s="61">
        <v>43401</v>
      </c>
      <c r="G13" s="62"/>
      <c r="H13" s="48" t="s">
        <v>18</v>
      </c>
      <c r="I13" s="61">
        <v>43415</v>
      </c>
      <c r="J13" s="62"/>
      <c r="K13" s="48" t="s">
        <v>28</v>
      </c>
      <c r="L13" s="61">
        <v>43429</v>
      </c>
      <c r="M13" s="62"/>
      <c r="N13" s="48" t="s">
        <v>19</v>
      </c>
      <c r="O13" s="61">
        <v>43443</v>
      </c>
      <c r="P13" s="62"/>
      <c r="Q13" s="48" t="s">
        <v>20</v>
      </c>
      <c r="R13" s="61">
        <v>43457</v>
      </c>
      <c r="S13" s="62"/>
      <c r="T13" s="48" t="s">
        <v>21</v>
      </c>
      <c r="U13" s="61">
        <v>43471</v>
      </c>
      <c r="V13" s="62"/>
      <c r="W13" s="48" t="s">
        <v>22</v>
      </c>
      <c r="X13" s="61">
        <v>43485</v>
      </c>
      <c r="Y13" s="62"/>
      <c r="Z13" s="48" t="s">
        <v>23</v>
      </c>
      <c r="AA13" s="61">
        <v>43499</v>
      </c>
      <c r="AB13" s="62"/>
      <c r="AC13" s="49" t="s">
        <v>24</v>
      </c>
      <c r="AD13" s="61">
        <v>43513</v>
      </c>
      <c r="AE13" s="62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8" t="s">
        <v>43</v>
      </c>
      <c r="B15" s="29">
        <v>297</v>
      </c>
      <c r="C15" s="5">
        <f>B16</f>
        <v>293</v>
      </c>
      <c r="D15" s="28" t="str">
        <f>IF((COUNTBLANK(B15:B15)=1),"-",IF(B15&gt;B16,"W",IF(B15=B16,"D","L")))</f>
        <v>W</v>
      </c>
      <c r="E15" s="29">
        <v>297</v>
      </c>
      <c r="F15" s="5">
        <f>+E17</f>
        <v>287</v>
      </c>
      <c r="G15" s="5" t="str">
        <f>IF((COUNTBLANK(E15:E15)=1),"-",IF(E15&gt;E17,"W",IF(E15=E17,"D","L")))</f>
        <v>W</v>
      </c>
      <c r="H15" s="29">
        <v>296</v>
      </c>
      <c r="I15" s="5">
        <f>+H18</f>
        <v>290</v>
      </c>
      <c r="J15" s="28" t="str">
        <f>IF((COUNTBLANK(H15:H15)=1),"-",IF(H15&gt;H18,"W",IF(H15=H18,"D","L")))</f>
        <v>W</v>
      </c>
      <c r="K15" s="29">
        <v>295</v>
      </c>
      <c r="L15" s="5">
        <f>+K19</f>
        <v>290</v>
      </c>
      <c r="M15" s="5" t="str">
        <f>IF((COUNTBLANK(K15:K15)=1),"-",IF(K15&gt;K19,"W",IF(K15=K19,"D","L")))</f>
        <v>W</v>
      </c>
      <c r="N15" s="29">
        <v>298</v>
      </c>
      <c r="O15" s="5">
        <f>+N20</f>
        <v>285</v>
      </c>
      <c r="P15" s="28" t="str">
        <f>IF((COUNTBLANK(N15:N15)=1),"-",IF(N15&gt;N20,"W",IF(N15=N20,"D","L")))</f>
        <v>W</v>
      </c>
      <c r="Q15" s="29">
        <v>296</v>
      </c>
      <c r="R15" s="5">
        <f>Q16</f>
        <v>285</v>
      </c>
      <c r="S15" s="28" t="str">
        <f>IF((COUNTBLANK(Q15:Q15)=1),"-",IF(Q15&gt;Q16,"W",IF(Q15=Q16,"D","L")))</f>
        <v>W</v>
      </c>
      <c r="T15" s="29">
        <v>294</v>
      </c>
      <c r="U15" s="5">
        <f>+T17</f>
        <v>290</v>
      </c>
      <c r="V15" s="5" t="str">
        <f>IF((COUNTBLANK(T15:T15)=1),"-",IF(T15&gt;T17,"W",IF(T15=T17,"D","L")))</f>
        <v>W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7</v>
      </c>
      <c r="AI15" s="36">
        <f aca="true" t="shared" si="9" ref="AI15:AI20">COUNTIF(A15:AE15,"W")</f>
        <v>7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14</v>
      </c>
      <c r="AM15" s="36">
        <f aca="true" t="shared" si="13" ref="AM15:AM20">SUM(B15,E15,H15,K15,N15,Q15,T15,W15,Z15,AC15)</f>
        <v>2073</v>
      </c>
      <c r="AN15" s="51"/>
      <c r="AO15" s="20"/>
      <c r="AY15" s="22"/>
    </row>
    <row r="16" spans="1:51" ht="21" customHeight="1">
      <c r="A16" s="58" t="s">
        <v>44</v>
      </c>
      <c r="B16" s="29">
        <v>293</v>
      </c>
      <c r="C16" s="19">
        <f>B15</f>
        <v>297</v>
      </c>
      <c r="D16" s="25" t="str">
        <f>IF((COUNTBLANK(B16:B16)=1),"-",IF(B16&gt;B15,"W",IF(B16=B15,"D","L")))</f>
        <v>L</v>
      </c>
      <c r="E16" s="29">
        <v>290</v>
      </c>
      <c r="F16" s="19">
        <f>+E19</f>
        <v>294</v>
      </c>
      <c r="G16" s="19" t="str">
        <f>IF((COUNTBLANK(E16:E16)=1),"-",IF(E16&gt;E19,"W",IF(E16=E19,"D","L")))</f>
        <v>L</v>
      </c>
      <c r="H16" s="29">
        <v>286</v>
      </c>
      <c r="I16" s="19">
        <f>+H17</f>
        <v>284</v>
      </c>
      <c r="J16" s="25" t="str">
        <f>IF((COUNTBLANK(H16:H16)=1),"-",IF(H16&gt;H17,"W",IF(H16=H17,"D","L")))</f>
        <v>W</v>
      </c>
      <c r="K16" s="29">
        <v>296</v>
      </c>
      <c r="L16" s="19">
        <f>+K20</f>
        <v>280</v>
      </c>
      <c r="M16" s="19" t="str">
        <f>IF((COUNTBLANK(K16:K16)=1),"-",IF(K16&gt;K20,"W",IF(K16=K20,"D","L")))</f>
        <v>W</v>
      </c>
      <c r="N16" s="29">
        <v>288</v>
      </c>
      <c r="O16" s="19">
        <f>+N18</f>
        <v>287</v>
      </c>
      <c r="P16" s="25" t="str">
        <f>IF((COUNTBLANK(N16:N16)=1),"-",IF(N16&gt;N18,"W",IF(N16=N18,"D","L")))</f>
        <v>W</v>
      </c>
      <c r="Q16" s="29">
        <v>285</v>
      </c>
      <c r="R16" s="19">
        <f>Q15</f>
        <v>296</v>
      </c>
      <c r="S16" s="25" t="str">
        <f>IF((COUNTBLANK(Q16:Q16)=1),"-",IF(Q16&gt;Q15,"W",IF(Q16=Q15,"D","L")))</f>
        <v>L</v>
      </c>
      <c r="T16" s="29">
        <v>287</v>
      </c>
      <c r="U16" s="19">
        <f>+T19</f>
        <v>289</v>
      </c>
      <c r="V16" s="19" t="str">
        <f>IF((COUNTBLANK(T16:T16)=1),"-",IF(T16&gt;T19,"W",IF(T16=T19,"D","L")))</f>
        <v>L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M Barrott</v>
      </c>
      <c r="AH16" s="33">
        <f t="shared" si="8"/>
        <v>7</v>
      </c>
      <c r="AI16" s="36">
        <f t="shared" si="9"/>
        <v>3</v>
      </c>
      <c r="AJ16" s="19">
        <f t="shared" si="10"/>
        <v>0</v>
      </c>
      <c r="AK16" s="36">
        <f t="shared" si="11"/>
        <v>4</v>
      </c>
      <c r="AL16" s="19">
        <f t="shared" si="12"/>
        <v>6</v>
      </c>
      <c r="AM16" s="36">
        <f t="shared" si="13"/>
        <v>2025</v>
      </c>
      <c r="AN16" s="50"/>
      <c r="AO16" s="20"/>
      <c r="AY16" s="22"/>
    </row>
    <row r="17" spans="1:51" ht="21" customHeight="1">
      <c r="A17" s="58" t="s">
        <v>45</v>
      </c>
      <c r="B17" s="29">
        <v>290</v>
      </c>
      <c r="C17" s="19">
        <f>B20</f>
        <v>289</v>
      </c>
      <c r="D17" s="25" t="str">
        <f>IF((COUNTBLANK(B17:B17)=1),"-",IF(B17&gt;B20,"W",IF(B17=B20,"D","L")))</f>
        <v>W</v>
      </c>
      <c r="E17" s="29">
        <v>287</v>
      </c>
      <c r="F17" s="19">
        <f>+E15</f>
        <v>297</v>
      </c>
      <c r="G17" s="19" t="str">
        <f>IF((COUNTBLANK(E17:E17)=1),"-",IF(E17&gt;E15,"W",IF(E17=E15,"D","L")))</f>
        <v>L</v>
      </c>
      <c r="H17" s="29">
        <v>284</v>
      </c>
      <c r="I17" s="19">
        <f>+H16</f>
        <v>286</v>
      </c>
      <c r="J17" s="25" t="str">
        <f>IF((COUNTBLANK(H17:H17)=1),"-",IF(H17&gt;H16,"W",IF(H17=H16,"D","L")))</f>
        <v>L</v>
      </c>
      <c r="K17" s="29">
        <v>287</v>
      </c>
      <c r="L17" s="19">
        <f>+K18</f>
        <v>286</v>
      </c>
      <c r="M17" s="19" t="str">
        <f>IF((COUNTBLANK(K17:K17)=1),"-",IF(K17&gt;K18,"W",IF(K17=K18,"D","L")))</f>
        <v>W</v>
      </c>
      <c r="N17" s="29">
        <v>279</v>
      </c>
      <c r="O17" s="19">
        <f>+N19</f>
        <v>289</v>
      </c>
      <c r="P17" s="25" t="str">
        <f>IF((COUNTBLANK(N17:N17)=1),"-",IF(N17&gt;N19,"W",IF(N17=N19,"D","L")))</f>
        <v>L</v>
      </c>
      <c r="Q17" s="29">
        <v>294</v>
      </c>
      <c r="R17" s="19">
        <f>Q20</f>
        <v>289</v>
      </c>
      <c r="S17" s="25" t="str">
        <f>IF((COUNTBLANK(Q17:Q17)=1),"-",IF(Q17&gt;Q20,"W",IF(Q17=Q20,"D","L")))</f>
        <v>W</v>
      </c>
      <c r="T17" s="29">
        <v>290</v>
      </c>
      <c r="U17" s="19">
        <f>+T15</f>
        <v>294</v>
      </c>
      <c r="V17" s="19" t="str">
        <f>IF((COUNTBLANK(T17:T17)=1),"-",IF(T17&gt;T15,"W",IF(T17=T15,"D","L")))</f>
        <v>L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D Phillipson</v>
      </c>
      <c r="AH17" s="33">
        <f t="shared" si="8"/>
        <v>7</v>
      </c>
      <c r="AI17" s="36">
        <f t="shared" si="9"/>
        <v>3</v>
      </c>
      <c r="AJ17" s="19">
        <f t="shared" si="10"/>
        <v>0</v>
      </c>
      <c r="AK17" s="36">
        <f t="shared" si="11"/>
        <v>4</v>
      </c>
      <c r="AL17" s="19">
        <f t="shared" si="12"/>
        <v>6</v>
      </c>
      <c r="AM17" s="36">
        <f t="shared" si="13"/>
        <v>2011</v>
      </c>
      <c r="AN17" s="50"/>
      <c r="AO17" s="20"/>
      <c r="AY17" s="22"/>
    </row>
    <row r="18" spans="1:51" ht="21" customHeight="1">
      <c r="A18" s="57" t="s">
        <v>46</v>
      </c>
      <c r="B18" s="29">
        <v>289</v>
      </c>
      <c r="C18" s="19">
        <f>B19</f>
        <v>284</v>
      </c>
      <c r="D18" s="25" t="str">
        <f>IF((COUNTBLANK(B18:B18)=1),"-",IF(B18&gt;B19,"W",IF(B18=B19,"D","L")))</f>
        <v>W</v>
      </c>
      <c r="E18" s="29">
        <v>287</v>
      </c>
      <c r="F18" s="19">
        <f>+E20</f>
        <v>287</v>
      </c>
      <c r="G18" s="19" t="str">
        <f>IF((COUNTBLANK(E18:E18)=1),"-",IF(E18&gt;E20,"W",IF(E18=E20,"D","L")))</f>
        <v>D</v>
      </c>
      <c r="H18" s="29">
        <v>290</v>
      </c>
      <c r="I18" s="19">
        <f>+H15</f>
        <v>296</v>
      </c>
      <c r="J18" s="25" t="str">
        <f>IF((COUNTBLANK(H18:H18)=1),"-",IF(H18&gt;H15,"W",IF(H18=H15,"D","L")))</f>
        <v>L</v>
      </c>
      <c r="K18" s="29">
        <v>286</v>
      </c>
      <c r="L18" s="19">
        <f>+K17</f>
        <v>287</v>
      </c>
      <c r="M18" s="19" t="str">
        <f>IF((COUNTBLANK(K18:K18)=1),"-",IF(K18&gt;K17,"W",IF(K18=K17,"D","L")))</f>
        <v>L</v>
      </c>
      <c r="N18" s="29">
        <v>287</v>
      </c>
      <c r="O18" s="19">
        <f>+N16</f>
        <v>288</v>
      </c>
      <c r="P18" s="25" t="str">
        <f>IF((COUNTBLANK(N18:N18)=1),"-",IF(N18&gt;N16,"W",IF(N18=N16,"D","L")))</f>
        <v>L</v>
      </c>
      <c r="Q18" s="29">
        <v>284</v>
      </c>
      <c r="R18" s="19">
        <f>Q19</f>
        <v>290</v>
      </c>
      <c r="S18" s="25" t="str">
        <f>IF((COUNTBLANK(Q18:Q18)=1),"-",IF(Q18&gt;Q19,"W",IF(Q18=Q19,"D","L")))</f>
        <v>L</v>
      </c>
      <c r="T18" s="29">
        <v>286</v>
      </c>
      <c r="U18" s="19">
        <f>+T20</f>
        <v>282</v>
      </c>
      <c r="V18" s="19" t="str">
        <f>IF((COUNTBLANK(T18:T18)=1),"-",IF(T18&gt;T20,"W",IF(T18=T20,"D","L")))</f>
        <v>W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7</v>
      </c>
      <c r="AI18" s="36">
        <f t="shared" si="9"/>
        <v>2</v>
      </c>
      <c r="AJ18" s="19">
        <f t="shared" si="10"/>
        <v>1</v>
      </c>
      <c r="AK18" s="36">
        <f t="shared" si="11"/>
        <v>4</v>
      </c>
      <c r="AL18" s="19">
        <f t="shared" si="12"/>
        <v>5</v>
      </c>
      <c r="AM18" s="36">
        <f t="shared" si="13"/>
        <v>2009</v>
      </c>
      <c r="AN18" s="50"/>
      <c r="AO18" s="20"/>
      <c r="AY18" s="22"/>
    </row>
    <row r="19" spans="1:51" ht="21" customHeight="1">
      <c r="A19" s="58" t="s">
        <v>47</v>
      </c>
      <c r="B19" s="29">
        <v>284</v>
      </c>
      <c r="C19" s="19">
        <f>B18</f>
        <v>289</v>
      </c>
      <c r="D19" s="25" t="str">
        <f>IF((COUNTBLANK(B19:B19)=1),"-",IF(B19&gt;B18,"W",IF(B19=B18,"D","L")))</f>
        <v>L</v>
      </c>
      <c r="E19" s="29">
        <v>294</v>
      </c>
      <c r="F19" s="19">
        <f>+E16</f>
        <v>290</v>
      </c>
      <c r="G19" s="19" t="str">
        <f>IF((COUNTBLANK(E19:E19)=1),"-",IF(E19&gt;E16,"W",IF(E19=E16,"D","L")))</f>
        <v>W</v>
      </c>
      <c r="H19" s="29">
        <v>288</v>
      </c>
      <c r="I19" s="19">
        <f>+H20</f>
        <v>291</v>
      </c>
      <c r="J19" s="25" t="str">
        <f>IF((COUNTBLANK(H19:H19)=1),"-",IF(H19&gt;H20,"W",IF(H19=H20,"D","L")))</f>
        <v>L</v>
      </c>
      <c r="K19" s="29">
        <v>290</v>
      </c>
      <c r="L19" s="19">
        <f>+K15</f>
        <v>295</v>
      </c>
      <c r="M19" s="19" t="str">
        <f>IF((COUNTBLANK(K19:K19)=1),"-",IF(K19&gt;K15,"W",IF(K19=K15,"D","L")))</f>
        <v>L</v>
      </c>
      <c r="N19" s="29">
        <v>289</v>
      </c>
      <c r="O19" s="19">
        <f>+N17</f>
        <v>279</v>
      </c>
      <c r="P19" s="25" t="str">
        <f>IF((COUNTBLANK(N19:N19)=1),"-",IF(N19&gt;N17,"W",IF(N19=N17,"D","L")))</f>
        <v>W</v>
      </c>
      <c r="Q19" s="29">
        <v>290</v>
      </c>
      <c r="R19" s="19">
        <f>Q18</f>
        <v>284</v>
      </c>
      <c r="S19" s="25" t="str">
        <f>IF((COUNTBLANK(Q19:Q19)=1),"-",IF(Q19&gt;Q18,"W",IF(Q19=Q18,"D","L")))</f>
        <v>W</v>
      </c>
      <c r="T19" s="29">
        <v>289</v>
      </c>
      <c r="U19" s="19">
        <f>+T16</f>
        <v>287</v>
      </c>
      <c r="V19" s="19" t="str">
        <f>IF((COUNTBLANK(T19:T19)=1),"-",IF(T19&gt;T16,"W",IF(T19=T16,"D","L")))</f>
        <v>W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7</v>
      </c>
      <c r="AI19" s="36">
        <f t="shared" si="9"/>
        <v>4</v>
      </c>
      <c r="AJ19" s="19">
        <f t="shared" si="10"/>
        <v>0</v>
      </c>
      <c r="AK19" s="36">
        <f t="shared" si="11"/>
        <v>3</v>
      </c>
      <c r="AL19" s="19">
        <f t="shared" si="12"/>
        <v>8</v>
      </c>
      <c r="AM19" s="36">
        <f t="shared" si="13"/>
        <v>2024</v>
      </c>
      <c r="AN19" s="50"/>
      <c r="AO19" s="20"/>
      <c r="AY19" s="22"/>
    </row>
    <row r="20" spans="1:51" ht="21" customHeight="1">
      <c r="A20" s="58" t="s">
        <v>48</v>
      </c>
      <c r="B20" s="29">
        <v>289</v>
      </c>
      <c r="C20" s="19">
        <f>B17</f>
        <v>290</v>
      </c>
      <c r="D20" s="25" t="str">
        <f>IF((COUNTBLANK(B20:B20)=1),"-",IF(B20&gt;B17,"W",IF(B20=B17,"D","L")))</f>
        <v>L</v>
      </c>
      <c r="E20" s="29">
        <v>287</v>
      </c>
      <c r="F20" s="19">
        <f>+E18</f>
        <v>287</v>
      </c>
      <c r="G20" s="19" t="str">
        <f>IF((COUNTBLANK(E20:E20)=1),"-",IF(E20&gt;E18,"W",IF(E20=E18,"D","L")))</f>
        <v>D</v>
      </c>
      <c r="H20" s="29">
        <v>291</v>
      </c>
      <c r="I20" s="19">
        <f>+H19</f>
        <v>288</v>
      </c>
      <c r="J20" s="25" t="str">
        <f>IF((COUNTBLANK(H20:H20)=1),"-",IF(H20&gt;H19,"W",IF(H20=H19,"D","L")))</f>
        <v>W</v>
      </c>
      <c r="K20" s="29">
        <v>280</v>
      </c>
      <c r="L20" s="19">
        <f>+K16</f>
        <v>296</v>
      </c>
      <c r="M20" s="19" t="str">
        <f>IF((COUNTBLANK(K20:K20)=1),"-",IF(K20&gt;K16,"W",IF(K20=K16,"D","L")))</f>
        <v>L</v>
      </c>
      <c r="N20" s="29">
        <v>285</v>
      </c>
      <c r="O20" s="19">
        <f>+N15</f>
        <v>298</v>
      </c>
      <c r="P20" s="25" t="str">
        <f>IF((COUNTBLANK(N20:N20)=1),"-",IF(N20&gt;N15,"W",IF(N20=N15,"D","L")))</f>
        <v>L</v>
      </c>
      <c r="Q20" s="29">
        <v>289</v>
      </c>
      <c r="R20" s="19">
        <f>Q17</f>
        <v>294</v>
      </c>
      <c r="S20" s="25" t="str">
        <f>IF((COUNTBLANK(Q20:Q20)=1),"-",IF(Q20&gt;Q17,"W",IF(Q20=Q17,"D","L")))</f>
        <v>L</v>
      </c>
      <c r="T20" s="29">
        <v>282</v>
      </c>
      <c r="U20" s="19">
        <f>+T18</f>
        <v>286</v>
      </c>
      <c r="V20" s="19" t="str">
        <f>IF((COUNTBLANK(T20:T20)=1),"-",IF(T20&gt;T18,"W",IF(T20=T18,"D","L")))</f>
        <v>L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S Edis</v>
      </c>
      <c r="AH20" s="33">
        <f t="shared" si="8"/>
        <v>7</v>
      </c>
      <c r="AI20" s="36">
        <f t="shared" si="9"/>
        <v>1</v>
      </c>
      <c r="AJ20" s="19">
        <f t="shared" si="10"/>
        <v>1</v>
      </c>
      <c r="AK20" s="36">
        <f t="shared" si="11"/>
        <v>5</v>
      </c>
      <c r="AL20" s="19">
        <f t="shared" si="12"/>
        <v>3</v>
      </c>
      <c r="AM20" s="36">
        <f t="shared" si="13"/>
        <v>2003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42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61">
        <v>43387</v>
      </c>
      <c r="D23" s="62"/>
      <c r="E23" s="48" t="s">
        <v>17</v>
      </c>
      <c r="F23" s="61">
        <v>43401</v>
      </c>
      <c r="G23" s="62"/>
      <c r="H23" s="48" t="s">
        <v>18</v>
      </c>
      <c r="I23" s="61">
        <v>43415</v>
      </c>
      <c r="J23" s="62"/>
      <c r="K23" s="48" t="s">
        <v>28</v>
      </c>
      <c r="L23" s="61">
        <v>43429</v>
      </c>
      <c r="M23" s="62"/>
      <c r="N23" s="48" t="s">
        <v>19</v>
      </c>
      <c r="O23" s="61">
        <v>43443</v>
      </c>
      <c r="P23" s="62"/>
      <c r="Q23" s="48" t="s">
        <v>20</v>
      </c>
      <c r="R23" s="61">
        <v>43457</v>
      </c>
      <c r="S23" s="62"/>
      <c r="T23" s="48" t="s">
        <v>21</v>
      </c>
      <c r="U23" s="61">
        <v>43471</v>
      </c>
      <c r="V23" s="62"/>
      <c r="W23" s="48" t="s">
        <v>22</v>
      </c>
      <c r="X23" s="61">
        <v>43485</v>
      </c>
      <c r="Y23" s="62"/>
      <c r="Z23" s="48" t="s">
        <v>23</v>
      </c>
      <c r="AA23" s="61">
        <v>43499</v>
      </c>
      <c r="AB23" s="62"/>
      <c r="AC23" s="49" t="s">
        <v>24</v>
      </c>
      <c r="AD23" s="61">
        <v>43513</v>
      </c>
      <c r="AE23" s="62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8" t="s">
        <v>49</v>
      </c>
      <c r="B25" s="29">
        <v>283</v>
      </c>
      <c r="C25" s="5">
        <f>B26</f>
        <v>291</v>
      </c>
      <c r="D25" s="28" t="str">
        <f>IF((COUNTBLANK(B25:B25)=1),"-",IF(B25&gt;B26,"W",IF(B25=B26,"D","L")))</f>
        <v>L</v>
      </c>
      <c r="E25" s="29">
        <v>287</v>
      </c>
      <c r="F25" s="5">
        <f>+E27</f>
        <v>0</v>
      </c>
      <c r="G25" s="5" t="str">
        <f>IF((COUNTBLANK(E25:E25)=1),"-",IF(E25&gt;E27,"W",IF(E25=E27,"D","L")))</f>
        <v>W</v>
      </c>
      <c r="H25" s="29">
        <v>289</v>
      </c>
      <c r="I25" s="5">
        <f>+H28</f>
        <v>269</v>
      </c>
      <c r="J25" s="28" t="str">
        <f>IF((COUNTBLANK(H25:H25)=1),"-",IF(H25&gt;H28,"W",IF(H25=H28,"D","L")))</f>
        <v>W</v>
      </c>
      <c r="K25" s="29">
        <v>287</v>
      </c>
      <c r="L25" s="5">
        <f>+K29</f>
        <v>288</v>
      </c>
      <c r="M25" s="5" t="str">
        <f>IF((COUNTBLANK(K25:K25)=1),"-",IF(K25&gt;K29,"W",IF(K25=K29,"D","L")))</f>
        <v>L</v>
      </c>
      <c r="N25" s="29">
        <v>285</v>
      </c>
      <c r="O25" s="5">
        <f>+N30</f>
        <v>288</v>
      </c>
      <c r="P25" s="28" t="str">
        <f>IF((COUNTBLANK(N25:N25)=1),"-",IF(N25&gt;N30,"W",IF(N25=N30,"D","L")))</f>
        <v>L</v>
      </c>
      <c r="Q25" s="29">
        <v>280</v>
      </c>
      <c r="R25" s="5">
        <f>Q26</f>
        <v>293</v>
      </c>
      <c r="S25" s="28" t="str">
        <f>IF((COUNTBLANK(Q25:Q25)=1),"-",IF(Q25&gt;Q26,"W",IF(Q25=Q26,"D","L")))</f>
        <v>L</v>
      </c>
      <c r="T25" s="29">
        <v>285</v>
      </c>
      <c r="U25" s="5">
        <f>+T27</f>
        <v>0</v>
      </c>
      <c r="V25" s="5" t="str">
        <f>IF((COUNTBLANK(T25:T25)=1),"-",IF(T25&gt;T27,"W",IF(T25=T27,"D","L")))</f>
        <v>W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M Marritt</v>
      </c>
      <c r="AH25" s="33">
        <f aca="true" t="shared" si="15" ref="AH25:AH30">10-COUNTBLANK(B25:AE25)</f>
        <v>7</v>
      </c>
      <c r="AI25" s="36">
        <f aca="true" t="shared" si="16" ref="AI25:AI30">COUNTIF(A25:AE25,"W")</f>
        <v>3</v>
      </c>
      <c r="AJ25" s="19">
        <f aca="true" t="shared" si="17" ref="AJ25:AJ30">COUNTIF(B25:AE25,"D")</f>
        <v>0</v>
      </c>
      <c r="AK25" s="36">
        <f aca="true" t="shared" si="18" ref="AK25:AK30">COUNTIF(A25:AE25,"L")</f>
        <v>4</v>
      </c>
      <c r="AL25" s="19">
        <f aca="true" t="shared" si="19" ref="AL25:AL30">AI25*2+AJ25</f>
        <v>6</v>
      </c>
      <c r="AM25" s="36">
        <f aca="true" t="shared" si="20" ref="AM25:AM30">SUM(B25,E25,H25,K25,N25,Q25,T25,W25,Z25,AC25)</f>
        <v>1996</v>
      </c>
      <c r="AN25" s="50"/>
      <c r="AO25" s="20"/>
      <c r="AY25" s="22"/>
    </row>
    <row r="26" spans="1:51" ht="21" customHeight="1">
      <c r="A26" s="60" t="s">
        <v>50</v>
      </c>
      <c r="B26" s="29">
        <v>291</v>
      </c>
      <c r="C26" s="19">
        <f>B25</f>
        <v>283</v>
      </c>
      <c r="D26" s="25" t="str">
        <f>IF((COUNTBLANK(B26:B26)=1),"-",IF(B26&gt;B25,"W",IF(B26=B25,"D","L")))</f>
        <v>W</v>
      </c>
      <c r="E26" s="29">
        <v>287</v>
      </c>
      <c r="F26" s="19">
        <f>+E29</f>
        <v>289</v>
      </c>
      <c r="G26" s="19" t="str">
        <f>IF((COUNTBLANK(E26:E26)=1),"-",IF(E26&gt;E29,"W",IF(E26=E29,"D","L")))</f>
        <v>L</v>
      </c>
      <c r="H26" s="29">
        <v>292</v>
      </c>
      <c r="I26" s="19">
        <f>+H27</f>
        <v>0</v>
      </c>
      <c r="J26" s="25" t="str">
        <f>IF((COUNTBLANK(H26:H26)=1),"-",IF(H26&gt;H27,"W",IF(H26=H27,"D","L")))</f>
        <v>W</v>
      </c>
      <c r="K26" s="29">
        <v>290</v>
      </c>
      <c r="L26" s="19">
        <f>+K30</f>
        <v>293</v>
      </c>
      <c r="M26" s="19" t="str">
        <f>IF((COUNTBLANK(K26:K26)=1),"-",IF(K26&gt;K30,"W",IF(K26=K30,"D","L")))</f>
        <v>L</v>
      </c>
      <c r="N26" s="29">
        <v>290</v>
      </c>
      <c r="O26" s="19">
        <f>+N28</f>
        <v>286</v>
      </c>
      <c r="P26" s="25" t="str">
        <f>IF((COUNTBLANK(N26:N26)=1),"-",IF(N26&gt;N28,"W",IF(N26=N28,"D","L")))</f>
        <v>W</v>
      </c>
      <c r="Q26" s="29">
        <v>293</v>
      </c>
      <c r="R26" s="19">
        <f>Q25</f>
        <v>280</v>
      </c>
      <c r="S26" s="25" t="str">
        <f>IF((COUNTBLANK(Q26:Q26)=1),"-",IF(Q26&gt;Q25,"W",IF(Q26=Q25,"D","L")))</f>
        <v>W</v>
      </c>
      <c r="T26" s="29">
        <v>293</v>
      </c>
      <c r="U26" s="19">
        <f>+T29</f>
        <v>277</v>
      </c>
      <c r="V26" s="19" t="str">
        <f>IF((COUNTBLANK(T26:T26)=1),"-",IF(T26&gt;T29,"W",IF(T26=T29,"D","L")))</f>
        <v>W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D Harrison</v>
      </c>
      <c r="AH26" s="33">
        <f t="shared" si="15"/>
        <v>7</v>
      </c>
      <c r="AI26" s="36">
        <f t="shared" si="16"/>
        <v>5</v>
      </c>
      <c r="AJ26" s="19">
        <f t="shared" si="17"/>
        <v>0</v>
      </c>
      <c r="AK26" s="36">
        <f t="shared" si="18"/>
        <v>2</v>
      </c>
      <c r="AL26" s="19">
        <f t="shared" si="19"/>
        <v>10</v>
      </c>
      <c r="AM26" s="36">
        <f t="shared" si="20"/>
        <v>2036</v>
      </c>
      <c r="AN26" s="50"/>
      <c r="AO26" s="20"/>
      <c r="AY26" s="22"/>
    </row>
    <row r="27" spans="1:51" ht="21" customHeight="1">
      <c r="A27" s="60"/>
      <c r="B27" s="29"/>
      <c r="C27" s="19">
        <f>B30</f>
        <v>283</v>
      </c>
      <c r="D27" s="25" t="str">
        <f>IF((COUNTBLANK(B27:B27)=1),"-",IF(B27&gt;B30,"W",IF(B27=B30,"D","L")))</f>
        <v>-</v>
      </c>
      <c r="E27" s="29"/>
      <c r="F27" s="19">
        <f>+E25</f>
        <v>287</v>
      </c>
      <c r="G27" s="19" t="str">
        <f>IF((COUNTBLANK(E27:E27)=1),"-",IF(E27&gt;E25,"W",IF(E27=E25,"D","L")))</f>
        <v>-</v>
      </c>
      <c r="H27" s="29"/>
      <c r="I27" s="19">
        <f>+H26</f>
        <v>292</v>
      </c>
      <c r="J27" s="25" t="str">
        <f>IF((COUNTBLANK(H27:H27)=1),"-",IF(H27&gt;H26,"W",IF(H27=H26,"D","L")))</f>
        <v>-</v>
      </c>
      <c r="K27" s="29"/>
      <c r="L27" s="19">
        <f>+K28</f>
        <v>275</v>
      </c>
      <c r="M27" s="19" t="str">
        <f>IF((COUNTBLANK(K27:K27)=1),"-",IF(K27&gt;K28,"W",IF(K27=K28,"D","L")))</f>
        <v>-</v>
      </c>
      <c r="N27" s="29"/>
      <c r="O27" s="19">
        <f>+N29</f>
        <v>292</v>
      </c>
      <c r="P27" s="25" t="str">
        <f>IF((COUNTBLANK(N27:N27)=1),"-",IF(N27&gt;N29,"W",IF(N27=N29,"D","L")))</f>
        <v>-</v>
      </c>
      <c r="Q27" s="29"/>
      <c r="R27" s="19">
        <f>Q30</f>
        <v>291</v>
      </c>
      <c r="S27" s="25" t="str">
        <f>IF((COUNTBLANK(Q27:Q27)=1),"-",IF(Q27&gt;Q30,"W",IF(Q27=Q30,"D","L")))</f>
        <v>-</v>
      </c>
      <c r="T27" s="29"/>
      <c r="U27" s="19">
        <f>+T25</f>
        <v>285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>
        <f t="shared" si="14"/>
        <v>0</v>
      </c>
      <c r="AH27" s="33">
        <f t="shared" si="15"/>
        <v>0</v>
      </c>
      <c r="AI27" s="36">
        <f t="shared" si="16"/>
        <v>0</v>
      </c>
      <c r="AJ27" s="19">
        <f t="shared" si="17"/>
        <v>0</v>
      </c>
      <c r="AK27" s="36">
        <f t="shared" si="18"/>
        <v>0</v>
      </c>
      <c r="AL27" s="19">
        <f t="shared" si="19"/>
        <v>0</v>
      </c>
      <c r="AM27" s="36">
        <f t="shared" si="20"/>
        <v>0</v>
      </c>
      <c r="AN27" s="50"/>
      <c r="AO27" s="20"/>
      <c r="AY27" s="22"/>
    </row>
    <row r="28" spans="1:51" ht="21" customHeight="1">
      <c r="A28" s="60" t="s">
        <v>51</v>
      </c>
      <c r="B28" s="29">
        <v>272</v>
      </c>
      <c r="C28" s="19">
        <f>B29</f>
        <v>280</v>
      </c>
      <c r="D28" s="25" t="str">
        <f>IF((COUNTBLANK(B28:B28)=1),"-",IF(B28&gt;B29,"W",IF(B28=B29,"D","L")))</f>
        <v>L</v>
      </c>
      <c r="E28" s="29">
        <v>275</v>
      </c>
      <c r="F28" s="19">
        <f>+E30</f>
        <v>285</v>
      </c>
      <c r="G28" s="19" t="str">
        <f>IF((COUNTBLANK(E28:E28)=1),"-",IF(E28&gt;E30,"W",IF(E28=E30,"D","L")))</f>
        <v>L</v>
      </c>
      <c r="H28" s="29">
        <v>269</v>
      </c>
      <c r="I28" s="19">
        <f>+H25</f>
        <v>289</v>
      </c>
      <c r="J28" s="25" t="str">
        <f>IF((COUNTBLANK(H28:H28)=1),"-",IF(H28&gt;H25,"W",IF(H28=H25,"D","L")))</f>
        <v>L</v>
      </c>
      <c r="K28" s="29">
        <v>275</v>
      </c>
      <c r="L28" s="19">
        <f>+K27</f>
        <v>0</v>
      </c>
      <c r="M28" s="19" t="str">
        <f>IF((COUNTBLANK(K28:K28)=1),"-",IF(K28&gt;K27,"W",IF(K28=K27,"D","L")))</f>
        <v>W</v>
      </c>
      <c r="N28" s="29">
        <v>286</v>
      </c>
      <c r="O28" s="19">
        <f>+N26</f>
        <v>290</v>
      </c>
      <c r="P28" s="25" t="str">
        <f>IF((COUNTBLANK(N28:N28)=1),"-",IF(N28&gt;N26,"W",IF(N28=N26,"D","L")))</f>
        <v>L</v>
      </c>
      <c r="Q28" s="29">
        <v>278</v>
      </c>
      <c r="R28" s="19">
        <f>Q29</f>
        <v>283</v>
      </c>
      <c r="S28" s="25" t="str">
        <f>IF((COUNTBLANK(Q28:Q28)=1),"-",IF(Q28&gt;Q29,"W",IF(Q28=Q29,"D","L")))</f>
        <v>L</v>
      </c>
      <c r="T28" s="29">
        <v>279</v>
      </c>
      <c r="U28" s="19">
        <f>+T30</f>
        <v>290</v>
      </c>
      <c r="V28" s="19" t="str">
        <f>IF((COUNTBLANK(T28:T28)=1),"-",IF(T28&gt;T30,"W",IF(T28=T30,"D","L")))</f>
        <v>L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A Michalski</v>
      </c>
      <c r="AH28" s="33">
        <f t="shared" si="15"/>
        <v>7</v>
      </c>
      <c r="AI28" s="36">
        <f t="shared" si="16"/>
        <v>1</v>
      </c>
      <c r="AJ28" s="19">
        <f t="shared" si="17"/>
        <v>0</v>
      </c>
      <c r="AK28" s="36">
        <f t="shared" si="18"/>
        <v>6</v>
      </c>
      <c r="AL28" s="19">
        <f t="shared" si="19"/>
        <v>2</v>
      </c>
      <c r="AM28" s="36">
        <f t="shared" si="20"/>
        <v>1934</v>
      </c>
      <c r="AN28" s="50"/>
      <c r="AO28" s="20"/>
      <c r="AY28" s="22"/>
    </row>
    <row r="29" spans="1:51" ht="21" customHeight="1">
      <c r="A29" s="58" t="s">
        <v>52</v>
      </c>
      <c r="B29" s="29">
        <v>280</v>
      </c>
      <c r="C29" s="19">
        <f>B28</f>
        <v>272</v>
      </c>
      <c r="D29" s="25" t="str">
        <f>IF((COUNTBLANK(B29:B29)=1),"-",IF(B29&gt;B28,"W",IF(B29=B28,"D","L")))</f>
        <v>W</v>
      </c>
      <c r="E29" s="29">
        <v>289</v>
      </c>
      <c r="F29" s="19">
        <f>+E26</f>
        <v>287</v>
      </c>
      <c r="G29" s="19" t="str">
        <f>IF((COUNTBLANK(E29:E29)=1),"-",IF(E29&gt;E26,"W",IF(E29=E26,"D","L")))</f>
        <v>W</v>
      </c>
      <c r="H29" s="29">
        <v>287</v>
      </c>
      <c r="I29" s="19">
        <f>+H30</f>
        <v>285</v>
      </c>
      <c r="J29" s="25" t="str">
        <f>IF((COUNTBLANK(H29:H29)=1),"-",IF(H29&gt;H30,"W",IF(H29=H30,"D","L")))</f>
        <v>W</v>
      </c>
      <c r="K29" s="29">
        <v>288</v>
      </c>
      <c r="L29" s="19">
        <f>+K25</f>
        <v>287</v>
      </c>
      <c r="M29" s="19" t="str">
        <f>IF((COUNTBLANK(K29:K29)=1),"-",IF(K29&gt;K25,"W",IF(K29=K25,"D","L")))</f>
        <v>W</v>
      </c>
      <c r="N29" s="29">
        <v>292</v>
      </c>
      <c r="O29" s="19">
        <f>+N27</f>
        <v>0</v>
      </c>
      <c r="P29" s="25" t="str">
        <f>IF((COUNTBLANK(N29:N29)=1),"-",IF(N29&gt;N27,"W",IF(N29=N27,"D","L")))</f>
        <v>W</v>
      </c>
      <c r="Q29" s="29">
        <v>283</v>
      </c>
      <c r="R29" s="19">
        <f>Q28</f>
        <v>278</v>
      </c>
      <c r="S29" s="25" t="str">
        <f>IF((COUNTBLANK(Q29:Q29)=1),"-",IF(Q29&gt;Q28,"W",IF(Q29=Q28,"D","L")))</f>
        <v>W</v>
      </c>
      <c r="T29" s="29">
        <v>277</v>
      </c>
      <c r="U29" s="19">
        <f>+T26</f>
        <v>293</v>
      </c>
      <c r="V29" s="19" t="str">
        <f>IF((COUNTBLANK(T29:T29)=1),"-",IF(T29&gt;T26,"W",IF(T29=T26,"D","L")))</f>
        <v>L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J Oddy</v>
      </c>
      <c r="AH29" s="33">
        <f t="shared" si="15"/>
        <v>7</v>
      </c>
      <c r="AI29" s="36">
        <f t="shared" si="16"/>
        <v>6</v>
      </c>
      <c r="AJ29" s="19">
        <f t="shared" si="17"/>
        <v>0</v>
      </c>
      <c r="AK29" s="36">
        <f t="shared" si="18"/>
        <v>1</v>
      </c>
      <c r="AL29" s="19">
        <f t="shared" si="19"/>
        <v>12</v>
      </c>
      <c r="AM29" s="36">
        <f t="shared" si="20"/>
        <v>1996</v>
      </c>
      <c r="AN29" s="50"/>
      <c r="AO29" s="20"/>
      <c r="AY29" s="22"/>
    </row>
    <row r="30" spans="1:51" ht="21" customHeight="1">
      <c r="A30" s="58" t="s">
        <v>53</v>
      </c>
      <c r="B30" s="29">
        <v>283</v>
      </c>
      <c r="C30" s="19">
        <f>B27</f>
        <v>0</v>
      </c>
      <c r="D30" s="25" t="str">
        <f>IF((COUNTBLANK(B30:B30)=1),"-",IF(B30&gt;B27,"W",IF(B30=B27,"D","L")))</f>
        <v>W</v>
      </c>
      <c r="E30" s="29">
        <v>285</v>
      </c>
      <c r="F30" s="19">
        <f>+E28</f>
        <v>275</v>
      </c>
      <c r="G30" s="19" t="str">
        <f>IF((COUNTBLANK(E30:E30)=1),"-",IF(E30&gt;E28,"W",IF(E30=E28,"D","L")))</f>
        <v>W</v>
      </c>
      <c r="H30" s="29">
        <v>285</v>
      </c>
      <c r="I30" s="19">
        <f>+H29</f>
        <v>287</v>
      </c>
      <c r="J30" s="25" t="str">
        <f>IF((COUNTBLANK(H30:H30)=1),"-",IF(H30&gt;H29,"W",IF(H30=H29,"D","L")))</f>
        <v>L</v>
      </c>
      <c r="K30" s="29">
        <v>293</v>
      </c>
      <c r="L30" s="19">
        <f>+K26</f>
        <v>290</v>
      </c>
      <c r="M30" s="19" t="str">
        <f>IF((COUNTBLANK(K30:K30)=1),"-",IF(K30&gt;K26,"W",IF(K30=K26,"D","L")))</f>
        <v>W</v>
      </c>
      <c r="N30" s="29">
        <v>288</v>
      </c>
      <c r="O30" s="19">
        <f>+N25</f>
        <v>285</v>
      </c>
      <c r="P30" s="25" t="str">
        <f>IF((COUNTBLANK(N30:N30)=1),"-",IF(N30&gt;N25,"W",IF(N30=N25,"D","L")))</f>
        <v>W</v>
      </c>
      <c r="Q30" s="29">
        <v>291</v>
      </c>
      <c r="R30" s="19">
        <f>Q27</f>
        <v>0</v>
      </c>
      <c r="S30" s="25" t="str">
        <f>IF((COUNTBLANK(Q30:Q30)=1),"-",IF(Q30&gt;Q27,"W",IF(Q30=Q27,"D","L")))</f>
        <v>W</v>
      </c>
      <c r="T30" s="29">
        <v>290</v>
      </c>
      <c r="U30" s="19">
        <f>+T28</f>
        <v>279</v>
      </c>
      <c r="V30" s="19" t="str">
        <f>IF((COUNTBLANK(T30:T30)=1),"-",IF(T30&gt;T28,"W",IF(T30=T28,"D","L")))</f>
        <v>W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56" t="str">
        <f t="shared" si="14"/>
        <v>P Secker</v>
      </c>
      <c r="AH30" s="52">
        <f t="shared" si="15"/>
        <v>7</v>
      </c>
      <c r="AI30" s="53">
        <f t="shared" si="16"/>
        <v>6</v>
      </c>
      <c r="AJ30" s="54">
        <f t="shared" si="17"/>
        <v>0</v>
      </c>
      <c r="AK30" s="53">
        <f t="shared" si="18"/>
        <v>1</v>
      </c>
      <c r="AL30" s="54">
        <f t="shared" si="19"/>
        <v>12</v>
      </c>
      <c r="AM30" s="53">
        <f t="shared" si="20"/>
        <v>2015</v>
      </c>
      <c r="AN30" s="55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42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61">
        <v>43387</v>
      </c>
      <c r="D33" s="62"/>
      <c r="E33" s="48" t="s">
        <v>17</v>
      </c>
      <c r="F33" s="61">
        <v>43401</v>
      </c>
      <c r="G33" s="62"/>
      <c r="H33" s="48" t="s">
        <v>18</v>
      </c>
      <c r="I33" s="61">
        <v>43415</v>
      </c>
      <c r="J33" s="62"/>
      <c r="K33" s="48" t="s">
        <v>28</v>
      </c>
      <c r="L33" s="61">
        <v>43429</v>
      </c>
      <c r="M33" s="62"/>
      <c r="N33" s="48" t="s">
        <v>19</v>
      </c>
      <c r="O33" s="61">
        <v>43443</v>
      </c>
      <c r="P33" s="62"/>
      <c r="Q33" s="48" t="s">
        <v>20</v>
      </c>
      <c r="R33" s="61">
        <v>43457</v>
      </c>
      <c r="S33" s="62"/>
      <c r="T33" s="48" t="s">
        <v>21</v>
      </c>
      <c r="U33" s="61">
        <v>43471</v>
      </c>
      <c r="V33" s="62"/>
      <c r="W33" s="48" t="s">
        <v>22</v>
      </c>
      <c r="X33" s="61">
        <v>43485</v>
      </c>
      <c r="Y33" s="62"/>
      <c r="Z33" s="48" t="s">
        <v>23</v>
      </c>
      <c r="AA33" s="61">
        <v>43499</v>
      </c>
      <c r="AB33" s="62"/>
      <c r="AC33" s="49" t="s">
        <v>24</v>
      </c>
      <c r="AD33" s="61">
        <v>43513</v>
      </c>
      <c r="AE33" s="62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58" t="s">
        <v>54</v>
      </c>
      <c r="B35" s="29">
        <v>280</v>
      </c>
      <c r="C35" s="5">
        <f>B36</f>
        <v>291</v>
      </c>
      <c r="D35" s="28" t="str">
        <f>IF((COUNTBLANK(B35:B35)=1),"-",IF(B35&gt;B36,"W",IF(B35=B36,"D","L")))</f>
        <v>L</v>
      </c>
      <c r="E35" s="29">
        <v>282</v>
      </c>
      <c r="F35" s="5">
        <f>+E37</f>
        <v>291</v>
      </c>
      <c r="G35" s="5" t="str">
        <f>IF((COUNTBLANK(E35:E35)=1),"-",IF(E35&gt;E37,"W",IF(E35=E37,"D","L")))</f>
        <v>L</v>
      </c>
      <c r="H35" s="29">
        <v>285</v>
      </c>
      <c r="I35" s="5">
        <f>+H38</f>
        <v>293</v>
      </c>
      <c r="J35" s="28" t="str">
        <f>IF((COUNTBLANK(H35:H35)=1),"-",IF(H35&gt;H38,"W",IF(H35=H38,"D","L")))</f>
        <v>L</v>
      </c>
      <c r="K35" s="29">
        <v>286</v>
      </c>
      <c r="L35" s="5">
        <f>+K39</f>
        <v>283</v>
      </c>
      <c r="M35" s="5" t="str">
        <f>IF((COUNTBLANK(K35:K35)=1),"-",IF(K35&gt;K39,"W",IF(K35=K39,"D","L")))</f>
        <v>W</v>
      </c>
      <c r="N35" s="29">
        <v>286</v>
      </c>
      <c r="O35" s="5">
        <f>+N40</f>
        <v>287</v>
      </c>
      <c r="P35" s="28" t="str">
        <f>IF((COUNTBLANK(N35:N35)=1),"-",IF(N35&gt;N40,"W",IF(N35=N40,"D","L")))</f>
        <v>L</v>
      </c>
      <c r="Q35" s="29">
        <v>282</v>
      </c>
      <c r="R35" s="5">
        <f>Q36</f>
        <v>286</v>
      </c>
      <c r="S35" s="28" t="str">
        <f>IF((COUNTBLANK(Q35:Q35)=1),"-",IF(Q35&gt;Q36,"W",IF(Q35=Q36,"D","L")))</f>
        <v>L</v>
      </c>
      <c r="T35" s="29">
        <v>286</v>
      </c>
      <c r="U35" s="5">
        <f>+T37</f>
        <v>289</v>
      </c>
      <c r="V35" s="5" t="str">
        <f>IF((COUNTBLANK(T35:T35)=1),"-",IF(T35&gt;T37,"W",IF(T35=T37,"D","L")))</f>
        <v>L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J Needham</v>
      </c>
      <c r="AH35" s="33">
        <f aca="true" t="shared" si="22" ref="AH35:AH40">10-COUNTBLANK(B35:AE35)</f>
        <v>7</v>
      </c>
      <c r="AI35" s="36">
        <f aca="true" t="shared" si="23" ref="AI35:AI40">COUNTIF(A35:AE35,"W")</f>
        <v>1</v>
      </c>
      <c r="AJ35" s="19">
        <f aca="true" t="shared" si="24" ref="AJ35:AJ40">COUNTIF(B35:AE35,"D")</f>
        <v>0</v>
      </c>
      <c r="AK35" s="36">
        <f aca="true" t="shared" si="25" ref="AK35:AK40">COUNTIF(A35:AE35,"L")</f>
        <v>6</v>
      </c>
      <c r="AL35" s="19">
        <f aca="true" t="shared" si="26" ref="AL35:AL40">AI35*2+AJ35</f>
        <v>2</v>
      </c>
      <c r="AM35" s="36">
        <f aca="true" t="shared" si="27" ref="AM35:AM40">SUM(B35,E35,H35,K35,N35,Q35,T35,W35,Z35,AC35)</f>
        <v>1987</v>
      </c>
      <c r="AN35" s="50"/>
      <c r="AO35" s="20"/>
      <c r="AY35" s="22"/>
    </row>
    <row r="36" spans="1:51" ht="21" customHeight="1">
      <c r="A36" s="58" t="s">
        <v>55</v>
      </c>
      <c r="B36" s="29">
        <v>291</v>
      </c>
      <c r="C36" s="19">
        <f>B35</f>
        <v>280</v>
      </c>
      <c r="D36" s="25" t="str">
        <f>IF((COUNTBLANK(B36:B36)=1),"-",IF(B36&gt;B35,"W",IF(B36=B35,"D","L")))</f>
        <v>W</v>
      </c>
      <c r="E36" s="29">
        <v>287</v>
      </c>
      <c r="F36" s="19">
        <f>+E39</f>
        <v>280</v>
      </c>
      <c r="G36" s="19" t="str">
        <f>IF((COUNTBLANK(E36:E36)=1),"-",IF(E36&gt;E39,"W",IF(E36=E39,"D","L")))</f>
        <v>W</v>
      </c>
      <c r="H36" s="29">
        <v>278</v>
      </c>
      <c r="I36" s="19">
        <f>+H37</f>
        <v>284</v>
      </c>
      <c r="J36" s="25" t="str">
        <f>IF((COUNTBLANK(H36:H36)=1),"-",IF(H36&gt;H37,"W",IF(H36=H37,"D","L")))</f>
        <v>L</v>
      </c>
      <c r="K36" s="29">
        <v>281</v>
      </c>
      <c r="L36" s="19">
        <f>+K40</f>
        <v>287</v>
      </c>
      <c r="M36" s="19" t="str">
        <f>IF((COUNTBLANK(K36:K36)=1),"-",IF(K36&gt;K40,"W",IF(K36=K40,"D","L")))</f>
        <v>L</v>
      </c>
      <c r="N36" s="29">
        <v>285</v>
      </c>
      <c r="O36" s="19">
        <f>+N38</f>
        <v>289</v>
      </c>
      <c r="P36" s="25" t="str">
        <f>IF((COUNTBLANK(N36:N36)=1),"-",IF(N36&gt;N38,"W",IF(N36=N38,"D","L")))</f>
        <v>L</v>
      </c>
      <c r="Q36" s="29">
        <v>286</v>
      </c>
      <c r="R36" s="19">
        <f>Q35</f>
        <v>282</v>
      </c>
      <c r="S36" s="25" t="str">
        <f>IF((COUNTBLANK(Q36:Q36)=1),"-",IF(Q36&gt;Q35,"W",IF(Q36=Q35,"D","L")))</f>
        <v>W</v>
      </c>
      <c r="T36" s="29">
        <v>279</v>
      </c>
      <c r="U36" s="19">
        <f>+T39</f>
        <v>286</v>
      </c>
      <c r="V36" s="19" t="str">
        <f>IF((COUNTBLANK(T36:T36)=1),"-",IF(T36&gt;T39,"W",IF(T36=T39,"D","L")))</f>
        <v>L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R Wilkinson</v>
      </c>
      <c r="AH36" s="33">
        <f t="shared" si="22"/>
        <v>7</v>
      </c>
      <c r="AI36" s="36">
        <f t="shared" si="23"/>
        <v>3</v>
      </c>
      <c r="AJ36" s="19">
        <f t="shared" si="24"/>
        <v>0</v>
      </c>
      <c r="AK36" s="36">
        <f t="shared" si="25"/>
        <v>4</v>
      </c>
      <c r="AL36" s="19">
        <f t="shared" si="26"/>
        <v>6</v>
      </c>
      <c r="AM36" s="36">
        <f t="shared" si="27"/>
        <v>1987</v>
      </c>
      <c r="AN36" s="50"/>
      <c r="AO36" s="20"/>
      <c r="AY36" s="22"/>
    </row>
    <row r="37" spans="1:51" ht="21" customHeight="1">
      <c r="A37" s="60" t="s">
        <v>80</v>
      </c>
      <c r="B37" s="29">
        <v>287</v>
      </c>
      <c r="C37" s="19">
        <f>B40</f>
        <v>288</v>
      </c>
      <c r="D37" s="25" t="str">
        <f>IF((COUNTBLANK(B37:B37)=1),"-",IF(B37&gt;B40,"W",IF(B37=B40,"D","L")))</f>
        <v>L</v>
      </c>
      <c r="E37" s="29">
        <v>291</v>
      </c>
      <c r="F37" s="19">
        <f>+E35</f>
        <v>282</v>
      </c>
      <c r="G37" s="19" t="str">
        <f>IF((COUNTBLANK(E37:E37)=1),"-",IF(E37&gt;E35,"W",IF(E37=E35,"D","L")))</f>
        <v>W</v>
      </c>
      <c r="H37" s="29">
        <v>284</v>
      </c>
      <c r="I37" s="19">
        <f>+H36</f>
        <v>278</v>
      </c>
      <c r="J37" s="25" t="str">
        <f>IF((COUNTBLANK(H37:H37)=1),"-",IF(H37&gt;H36,"W",IF(H37=H36,"D","L")))</f>
        <v>W</v>
      </c>
      <c r="K37" s="29">
        <v>284</v>
      </c>
      <c r="L37" s="19">
        <f>+K38</f>
        <v>282</v>
      </c>
      <c r="M37" s="19" t="str">
        <f>IF((COUNTBLANK(K37:K37)=1),"-",IF(K37&gt;K38,"W",IF(K37=K38,"D","L")))</f>
        <v>W</v>
      </c>
      <c r="N37" s="29">
        <v>286</v>
      </c>
      <c r="O37" s="19">
        <f>+N39</f>
        <v>284</v>
      </c>
      <c r="P37" s="25" t="str">
        <f>IF((COUNTBLANK(N37:N37)=1),"-",IF(N37&gt;N39,"W",IF(N37=N39,"D","L")))</f>
        <v>W</v>
      </c>
      <c r="Q37" s="29">
        <v>281</v>
      </c>
      <c r="R37" s="19">
        <f>Q40</f>
        <v>281</v>
      </c>
      <c r="S37" s="25" t="str">
        <f>IF((COUNTBLANK(Q37:Q37)=1),"-",IF(Q37&gt;Q40,"W",IF(Q37=Q40,"D","L")))</f>
        <v>D</v>
      </c>
      <c r="T37" s="29">
        <v>289</v>
      </c>
      <c r="U37" s="19">
        <f>+T35</f>
        <v>286</v>
      </c>
      <c r="V37" s="19" t="str">
        <f>IF((COUNTBLANK(T37:T37)=1),"-",IF(T37&gt;T35,"W",IF(T37=T35,"D","L")))</f>
        <v>W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7</v>
      </c>
      <c r="AI37" s="36">
        <f t="shared" si="23"/>
        <v>5</v>
      </c>
      <c r="AJ37" s="19">
        <f t="shared" si="24"/>
        <v>1</v>
      </c>
      <c r="AK37" s="36">
        <f t="shared" si="25"/>
        <v>1</v>
      </c>
      <c r="AL37" s="19">
        <f t="shared" si="26"/>
        <v>11</v>
      </c>
      <c r="AM37" s="36">
        <f t="shared" si="27"/>
        <v>2002</v>
      </c>
      <c r="AN37" s="50"/>
      <c r="AO37" s="20"/>
      <c r="AY37" s="22"/>
    </row>
    <row r="38" spans="1:51" ht="21" customHeight="1">
      <c r="A38" s="58" t="s">
        <v>56</v>
      </c>
      <c r="B38" s="29">
        <v>286</v>
      </c>
      <c r="C38" s="19">
        <f>B39</f>
        <v>277</v>
      </c>
      <c r="D38" s="25" t="str">
        <f>IF((COUNTBLANK(B38:B38)=1),"-",IF(B38&gt;B39,"W",IF(B38=B39,"D","L")))</f>
        <v>W</v>
      </c>
      <c r="E38" s="29">
        <v>285</v>
      </c>
      <c r="F38" s="19">
        <f>+E40</f>
        <v>289</v>
      </c>
      <c r="G38" s="19" t="str">
        <f>IF((COUNTBLANK(E38:E38)=1),"-",IF(E38&gt;E40,"W",IF(E38=E40,"D","L")))</f>
        <v>L</v>
      </c>
      <c r="H38" s="29">
        <v>293</v>
      </c>
      <c r="I38" s="19">
        <f>+H35</f>
        <v>285</v>
      </c>
      <c r="J38" s="25" t="str">
        <f>IF((COUNTBLANK(H38:H38)=1),"-",IF(H38&gt;H35,"W",IF(H38=H35,"D","L")))</f>
        <v>W</v>
      </c>
      <c r="K38" s="29">
        <v>282</v>
      </c>
      <c r="L38" s="19">
        <f>+K37</f>
        <v>284</v>
      </c>
      <c r="M38" s="19" t="str">
        <f>IF((COUNTBLANK(K38:K38)=1),"-",IF(K38&gt;K37,"W",IF(K38=K37,"D","L")))</f>
        <v>L</v>
      </c>
      <c r="N38" s="29">
        <v>289</v>
      </c>
      <c r="O38" s="19">
        <f>+N36</f>
        <v>285</v>
      </c>
      <c r="P38" s="25" t="str">
        <f>IF((COUNTBLANK(N38:N38)=1),"-",IF(N38&gt;N36,"W",IF(N38=N36,"D","L")))</f>
        <v>W</v>
      </c>
      <c r="Q38" s="29">
        <v>286</v>
      </c>
      <c r="R38" s="19">
        <f>Q39</f>
        <v>285</v>
      </c>
      <c r="S38" s="25" t="str">
        <f>IF((COUNTBLANK(Q38:Q38)=1),"-",IF(Q38&gt;Q39,"W",IF(Q38=Q39,"D","L")))</f>
        <v>W</v>
      </c>
      <c r="T38" s="29">
        <v>283</v>
      </c>
      <c r="U38" s="19">
        <f>+T40</f>
        <v>284</v>
      </c>
      <c r="V38" s="19" t="str">
        <f>IF((COUNTBLANK(T38:T38)=1),"-",IF(T38&gt;T40,"W",IF(T38=T40,"D","L")))</f>
        <v>L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I McNulty</v>
      </c>
      <c r="AH38" s="33">
        <f t="shared" si="22"/>
        <v>7</v>
      </c>
      <c r="AI38" s="36">
        <f t="shared" si="23"/>
        <v>4</v>
      </c>
      <c r="AJ38" s="19">
        <f t="shared" si="24"/>
        <v>0</v>
      </c>
      <c r="AK38" s="36">
        <f t="shared" si="25"/>
        <v>3</v>
      </c>
      <c r="AL38" s="19">
        <f t="shared" si="26"/>
        <v>8</v>
      </c>
      <c r="AM38" s="36">
        <f t="shared" si="27"/>
        <v>2004</v>
      </c>
      <c r="AN38" s="50"/>
      <c r="AO38" s="20"/>
      <c r="AY38" s="22"/>
    </row>
    <row r="39" spans="1:51" ht="21" customHeight="1">
      <c r="A39" s="58" t="s">
        <v>57</v>
      </c>
      <c r="B39" s="29">
        <v>277</v>
      </c>
      <c r="C39" s="19">
        <f>B38</f>
        <v>286</v>
      </c>
      <c r="D39" s="25" t="str">
        <f>IF((COUNTBLANK(B39:B39)=1),"-",IF(B39&gt;B38,"W",IF(B39=B38,"D","L")))</f>
        <v>L</v>
      </c>
      <c r="E39" s="29">
        <v>280</v>
      </c>
      <c r="F39" s="19">
        <f>+E36</f>
        <v>287</v>
      </c>
      <c r="G39" s="19" t="str">
        <f>IF((COUNTBLANK(E39:E39)=1),"-",IF(E39&gt;E36,"W",IF(E39=E36,"D","L")))</f>
        <v>L</v>
      </c>
      <c r="H39" s="29">
        <v>280</v>
      </c>
      <c r="I39" s="19">
        <f>+H40</f>
        <v>290</v>
      </c>
      <c r="J39" s="25" t="str">
        <f>IF((COUNTBLANK(H39:H39)=1),"-",IF(H39&gt;H40,"W",IF(H39=H40,"D","L")))</f>
        <v>L</v>
      </c>
      <c r="K39" s="29">
        <v>283</v>
      </c>
      <c r="L39" s="19">
        <f>+K35</f>
        <v>286</v>
      </c>
      <c r="M39" s="19" t="str">
        <f>IF((COUNTBLANK(K39:K39)=1),"-",IF(K39&gt;K35,"W",IF(K39=K35,"D","L")))</f>
        <v>L</v>
      </c>
      <c r="N39" s="29">
        <v>284</v>
      </c>
      <c r="O39" s="19">
        <f>+N37</f>
        <v>286</v>
      </c>
      <c r="P39" s="25" t="str">
        <f>IF((COUNTBLANK(N39:N39)=1),"-",IF(N39&gt;N37,"W",IF(N39=N37,"D","L")))</f>
        <v>L</v>
      </c>
      <c r="Q39" s="29">
        <v>285</v>
      </c>
      <c r="R39" s="19">
        <f>Q38</f>
        <v>286</v>
      </c>
      <c r="S39" s="25" t="str">
        <f>IF((COUNTBLANK(Q39:Q39)=1),"-",IF(Q39&gt;Q38,"W",IF(Q39=Q38,"D","L")))</f>
        <v>L</v>
      </c>
      <c r="T39" s="29">
        <v>286</v>
      </c>
      <c r="U39" s="19">
        <f>+T36</f>
        <v>279</v>
      </c>
      <c r="V39" s="19" t="str">
        <f>IF((COUNTBLANK(T39:T39)=1),"-",IF(T39&gt;T36,"W",IF(T39=T36,"D","L")))</f>
        <v>W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A Smith</v>
      </c>
      <c r="AH39" s="33">
        <f t="shared" si="22"/>
        <v>7</v>
      </c>
      <c r="AI39" s="36">
        <f t="shared" si="23"/>
        <v>1</v>
      </c>
      <c r="AJ39" s="19">
        <f t="shared" si="24"/>
        <v>0</v>
      </c>
      <c r="AK39" s="36">
        <f t="shared" si="25"/>
        <v>6</v>
      </c>
      <c r="AL39" s="19">
        <f t="shared" si="26"/>
        <v>2</v>
      </c>
      <c r="AM39" s="36">
        <f t="shared" si="27"/>
        <v>1975</v>
      </c>
      <c r="AN39" s="50"/>
      <c r="AO39" s="20"/>
      <c r="AY39" s="22"/>
    </row>
    <row r="40" spans="1:51" ht="21" customHeight="1">
      <c r="A40" s="58" t="s">
        <v>58</v>
      </c>
      <c r="B40" s="29">
        <v>288</v>
      </c>
      <c r="C40" s="19">
        <f>B37</f>
        <v>287</v>
      </c>
      <c r="D40" s="25" t="str">
        <f>IF((COUNTBLANK(B40:B40)=1),"-",IF(B40&gt;B37,"W",IF(B40=B37,"D","L")))</f>
        <v>W</v>
      </c>
      <c r="E40" s="29">
        <v>289</v>
      </c>
      <c r="F40" s="19">
        <f>+E38</f>
        <v>285</v>
      </c>
      <c r="G40" s="19" t="str">
        <f>IF((COUNTBLANK(E40:E40)=1),"-",IF(E40&gt;E38,"W",IF(E40=E38,"D","L")))</f>
        <v>W</v>
      </c>
      <c r="H40" s="29">
        <v>290</v>
      </c>
      <c r="I40" s="19">
        <f>+H39</f>
        <v>280</v>
      </c>
      <c r="J40" s="25" t="str">
        <f>IF((COUNTBLANK(H40:H40)=1),"-",IF(H40&gt;H39,"W",IF(H40=H39,"D","L")))</f>
        <v>W</v>
      </c>
      <c r="K40" s="29">
        <v>287</v>
      </c>
      <c r="L40" s="19">
        <f>+K36</f>
        <v>281</v>
      </c>
      <c r="M40" s="19" t="str">
        <f>IF((COUNTBLANK(K40:K40)=1),"-",IF(K40&gt;K36,"W",IF(K40=K36,"D","L")))</f>
        <v>W</v>
      </c>
      <c r="N40" s="29">
        <v>287</v>
      </c>
      <c r="O40" s="19">
        <f>+N35</f>
        <v>286</v>
      </c>
      <c r="P40" s="25" t="str">
        <f>IF((COUNTBLANK(N40:N40)=1),"-",IF(N40&gt;N35,"W",IF(N40=N35,"D","L")))</f>
        <v>W</v>
      </c>
      <c r="Q40" s="29">
        <v>281</v>
      </c>
      <c r="R40" s="19">
        <f>Q37</f>
        <v>281</v>
      </c>
      <c r="S40" s="25" t="str">
        <f>IF((COUNTBLANK(Q40:Q40)=1),"-",IF(Q40&gt;Q37,"W",IF(Q40=Q37,"D","L")))</f>
        <v>D</v>
      </c>
      <c r="T40" s="29">
        <v>284</v>
      </c>
      <c r="U40" s="19">
        <f>+T38</f>
        <v>283</v>
      </c>
      <c r="V40" s="19" t="str">
        <f>IF((COUNTBLANK(T40:T40)=1),"-",IF(T40&gt;T38,"W",IF(T40=T38,"D","L")))</f>
        <v>W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M Tanski</v>
      </c>
      <c r="AH40" s="33">
        <f t="shared" si="22"/>
        <v>7</v>
      </c>
      <c r="AI40" s="36">
        <f t="shared" si="23"/>
        <v>6</v>
      </c>
      <c r="AJ40" s="19">
        <f t="shared" si="24"/>
        <v>1</v>
      </c>
      <c r="AK40" s="36">
        <f t="shared" si="25"/>
        <v>0</v>
      </c>
      <c r="AL40" s="19">
        <f t="shared" si="26"/>
        <v>13</v>
      </c>
      <c r="AM40" s="36">
        <f t="shared" si="27"/>
        <v>2006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42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61">
        <v>43387</v>
      </c>
      <c r="D43" s="62"/>
      <c r="E43" s="48" t="s">
        <v>17</v>
      </c>
      <c r="F43" s="61">
        <v>43401</v>
      </c>
      <c r="G43" s="62"/>
      <c r="H43" s="48" t="s">
        <v>18</v>
      </c>
      <c r="I43" s="61">
        <v>43415</v>
      </c>
      <c r="J43" s="62"/>
      <c r="K43" s="48" t="s">
        <v>28</v>
      </c>
      <c r="L43" s="61">
        <v>43429</v>
      </c>
      <c r="M43" s="62"/>
      <c r="N43" s="48" t="s">
        <v>19</v>
      </c>
      <c r="O43" s="61">
        <v>43443</v>
      </c>
      <c r="P43" s="62"/>
      <c r="Q43" s="48" t="s">
        <v>20</v>
      </c>
      <c r="R43" s="61">
        <v>43457</v>
      </c>
      <c r="S43" s="62"/>
      <c r="T43" s="48" t="s">
        <v>21</v>
      </c>
      <c r="U43" s="61">
        <v>43471</v>
      </c>
      <c r="V43" s="62"/>
      <c r="W43" s="48" t="s">
        <v>22</v>
      </c>
      <c r="X43" s="61">
        <v>43485</v>
      </c>
      <c r="Y43" s="62"/>
      <c r="Z43" s="48" t="s">
        <v>23</v>
      </c>
      <c r="AA43" s="61">
        <v>43499</v>
      </c>
      <c r="AB43" s="62"/>
      <c r="AC43" s="49" t="s">
        <v>24</v>
      </c>
      <c r="AD43" s="61">
        <v>43513</v>
      </c>
      <c r="AE43" s="62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58" t="s">
        <v>59</v>
      </c>
      <c r="B45" s="29">
        <v>283</v>
      </c>
      <c r="C45" s="5">
        <f>B46</f>
        <v>284</v>
      </c>
      <c r="D45" s="28" t="str">
        <f>IF((COUNTBLANK(B45:B45)=1),"-",IF(B45&gt;B46,"W",IF(B45=B46,"D","L")))</f>
        <v>L</v>
      </c>
      <c r="E45" s="29">
        <v>264</v>
      </c>
      <c r="F45" s="5">
        <f>+E47</f>
        <v>285</v>
      </c>
      <c r="G45" s="5" t="str">
        <f>IF((COUNTBLANK(E45:E45)=1),"-",IF(E45&gt;E47,"W",IF(E45=E47,"D","L")))</f>
        <v>L</v>
      </c>
      <c r="H45" s="29">
        <v>287</v>
      </c>
      <c r="I45" s="5">
        <f>+H48</f>
        <v>253</v>
      </c>
      <c r="J45" s="28" t="str">
        <f>IF((COUNTBLANK(H45:H45)=1),"-",IF(H45&gt;H48,"W",IF(H45=H48,"D","L")))</f>
        <v>W</v>
      </c>
      <c r="K45" s="29">
        <v>285</v>
      </c>
      <c r="L45" s="5">
        <f>+K49</f>
        <v>283</v>
      </c>
      <c r="M45" s="5" t="str">
        <f>IF((COUNTBLANK(K45:K45)=1),"-",IF(K45&gt;K49,"W",IF(K45=K49,"D","L")))</f>
        <v>W</v>
      </c>
      <c r="N45" s="29">
        <v>283</v>
      </c>
      <c r="O45" s="5">
        <f>+N50</f>
        <v>0</v>
      </c>
      <c r="P45" s="28" t="str">
        <f>IF((COUNTBLANK(N45:N45)=1),"-",IF(N45&gt;N50,"W",IF(N45=N50,"D","L")))</f>
        <v>W</v>
      </c>
      <c r="Q45" s="29">
        <v>283</v>
      </c>
      <c r="R45" s="5">
        <f>Q46</f>
        <v>274</v>
      </c>
      <c r="S45" s="28" t="str">
        <f>IF((COUNTBLANK(Q45:Q45)=1),"-",IF(Q45&gt;Q46,"W",IF(Q45=Q46,"D","L")))</f>
        <v>W</v>
      </c>
      <c r="T45" s="29">
        <v>274</v>
      </c>
      <c r="U45" s="5">
        <f>+T47</f>
        <v>280</v>
      </c>
      <c r="V45" s="5" t="str">
        <f>IF((COUNTBLANK(T45:T45)=1),"-",IF(T45&gt;T47,"W",IF(T45=T47,"D","L")))</f>
        <v>L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B Trout</v>
      </c>
      <c r="AH45" s="33">
        <f aca="true" t="shared" si="29" ref="AH45:AH50">10-COUNTBLANK(B45:AE45)</f>
        <v>7</v>
      </c>
      <c r="AI45" s="36">
        <f aca="true" t="shared" si="30" ref="AI45:AI50">COUNTIF(A45:AE45,"W")</f>
        <v>4</v>
      </c>
      <c r="AJ45" s="19">
        <f aca="true" t="shared" si="31" ref="AJ45:AJ50">COUNTIF(B45:AE45,"D")</f>
        <v>0</v>
      </c>
      <c r="AK45" s="36">
        <f aca="true" t="shared" si="32" ref="AK45:AK50">COUNTIF(A45:AE45,"L")</f>
        <v>3</v>
      </c>
      <c r="AL45" s="19">
        <f aca="true" t="shared" si="33" ref="AL45:AL50">AI45*2+AJ45</f>
        <v>8</v>
      </c>
      <c r="AM45" s="36">
        <f aca="true" t="shared" si="34" ref="AM45:AM50">SUM(B45,E45,H45,K45,N45,Q45,T45,W45,Z45,AC45)</f>
        <v>1959</v>
      </c>
      <c r="AN45" s="50"/>
      <c r="AO45" s="20"/>
    </row>
    <row r="46" spans="1:41" ht="21" customHeight="1">
      <c r="A46" s="58" t="s">
        <v>60</v>
      </c>
      <c r="B46" s="29">
        <v>284</v>
      </c>
      <c r="C46" s="19">
        <f>B45</f>
        <v>283</v>
      </c>
      <c r="D46" s="25" t="str">
        <f>IF((COUNTBLANK(B46:B46)=1),"-",IF(B46&gt;B45,"W",IF(B46=B45,"D","L")))</f>
        <v>W</v>
      </c>
      <c r="E46" s="29">
        <v>285</v>
      </c>
      <c r="F46" s="19">
        <f>+E49</f>
        <v>283</v>
      </c>
      <c r="G46" s="19" t="str">
        <f>IF((COUNTBLANK(E46:E46)=1),"-",IF(E46&gt;E49,"W",IF(E46=E49,"D","L")))</f>
        <v>W</v>
      </c>
      <c r="H46" s="29">
        <v>290</v>
      </c>
      <c r="I46" s="19">
        <f>+H47</f>
        <v>283</v>
      </c>
      <c r="J46" s="25" t="str">
        <f>IF((COUNTBLANK(H46:H46)=1),"-",IF(H46&gt;H47,"W",IF(H46=H47,"D","L")))</f>
        <v>W</v>
      </c>
      <c r="K46" s="29">
        <v>284</v>
      </c>
      <c r="L46" s="19">
        <f>+K50</f>
        <v>0</v>
      </c>
      <c r="M46" s="19" t="str">
        <f>IF((COUNTBLANK(K46:K46)=1),"-",IF(K46&gt;K50,"W",IF(K46=K50,"D","L")))</f>
        <v>W</v>
      </c>
      <c r="N46" s="29">
        <v>286</v>
      </c>
      <c r="O46" s="19">
        <f>+N48</f>
        <v>269</v>
      </c>
      <c r="P46" s="25" t="str">
        <f>IF((COUNTBLANK(N46:N46)=1),"-",IF(N46&gt;N48,"W",IF(N46=N48,"D","L")))</f>
        <v>W</v>
      </c>
      <c r="Q46" s="29">
        <v>274</v>
      </c>
      <c r="R46" s="19">
        <f>Q45</f>
        <v>283</v>
      </c>
      <c r="S46" s="25" t="str">
        <f>IF((COUNTBLANK(Q46:Q46)=1),"-",IF(Q46&gt;Q45,"W",IF(Q46=Q45,"D","L")))</f>
        <v>L</v>
      </c>
      <c r="T46" s="29">
        <v>287</v>
      </c>
      <c r="U46" s="19">
        <f>+T49</f>
        <v>278</v>
      </c>
      <c r="V46" s="19" t="str">
        <f>IF((COUNTBLANK(T46:T46)=1),"-",IF(T46&gt;T49,"W",IF(T46=T49,"D","L")))</f>
        <v>W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R Ingham</v>
      </c>
      <c r="AH46" s="33">
        <f t="shared" si="29"/>
        <v>7</v>
      </c>
      <c r="AI46" s="36">
        <f t="shared" si="30"/>
        <v>6</v>
      </c>
      <c r="AJ46" s="19">
        <f t="shared" si="31"/>
        <v>0</v>
      </c>
      <c r="AK46" s="36">
        <f t="shared" si="32"/>
        <v>1</v>
      </c>
      <c r="AL46" s="19">
        <f t="shared" si="33"/>
        <v>12</v>
      </c>
      <c r="AM46" s="36">
        <f t="shared" si="34"/>
        <v>1990</v>
      </c>
      <c r="AN46" s="23"/>
      <c r="AO46" s="20"/>
    </row>
    <row r="47" spans="1:41" ht="21" customHeight="1">
      <c r="A47" s="58" t="s">
        <v>61</v>
      </c>
      <c r="B47" s="29">
        <v>271</v>
      </c>
      <c r="C47" s="19">
        <f>B50</f>
        <v>0</v>
      </c>
      <c r="D47" s="25" t="str">
        <f>IF((COUNTBLANK(B47:B47)=1),"-",IF(B47&gt;B50,"W",IF(B47=B50,"D","L")))</f>
        <v>W</v>
      </c>
      <c r="E47" s="29">
        <v>285</v>
      </c>
      <c r="F47" s="19">
        <f>+E45</f>
        <v>264</v>
      </c>
      <c r="G47" s="19" t="str">
        <f>IF((COUNTBLANK(E47:E47)=1),"-",IF(E47&gt;E45,"W",IF(E47=E45,"D","L")))</f>
        <v>W</v>
      </c>
      <c r="H47" s="29">
        <v>283</v>
      </c>
      <c r="I47" s="19">
        <f>+H46</f>
        <v>290</v>
      </c>
      <c r="J47" s="25" t="str">
        <f>IF((COUNTBLANK(H47:H47)=1),"-",IF(H47&gt;H46,"W",IF(H47=H46,"D","L")))</f>
        <v>L</v>
      </c>
      <c r="K47" s="29">
        <v>276</v>
      </c>
      <c r="L47" s="19">
        <f>+K48</f>
        <v>268</v>
      </c>
      <c r="M47" s="19" t="str">
        <f>IF((COUNTBLANK(K47:K47)=1),"-",IF(K47&gt;K48,"W",IF(K47=K48,"D","L")))</f>
        <v>W</v>
      </c>
      <c r="N47" s="29">
        <v>279</v>
      </c>
      <c r="O47" s="19">
        <f>+N49</f>
        <v>287</v>
      </c>
      <c r="P47" s="25" t="str">
        <f>IF((COUNTBLANK(N47:N47)=1),"-",IF(N47&gt;N49,"W",IF(N47=N49,"D","L")))</f>
        <v>L</v>
      </c>
      <c r="Q47" s="29">
        <v>278</v>
      </c>
      <c r="R47" s="19">
        <f>Q50</f>
        <v>0</v>
      </c>
      <c r="S47" s="25" t="str">
        <f>IF((COUNTBLANK(Q47:Q47)=1),"-",IF(Q47&gt;Q50,"W",IF(Q47=Q50,"D","L")))</f>
        <v>W</v>
      </c>
      <c r="T47" s="29">
        <v>280</v>
      </c>
      <c r="U47" s="19">
        <f>+T45</f>
        <v>274</v>
      </c>
      <c r="V47" s="19" t="str">
        <f>IF((COUNTBLANK(T47:T47)=1),"-",IF(T47&gt;T45,"W",IF(T47=T45,"D","L")))</f>
        <v>W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S Walker</v>
      </c>
      <c r="AH47" s="33">
        <f t="shared" si="29"/>
        <v>7</v>
      </c>
      <c r="AI47" s="36">
        <f t="shared" si="30"/>
        <v>5</v>
      </c>
      <c r="AJ47" s="19">
        <f t="shared" si="31"/>
        <v>0</v>
      </c>
      <c r="AK47" s="36">
        <f t="shared" si="32"/>
        <v>2</v>
      </c>
      <c r="AL47" s="19">
        <f t="shared" si="33"/>
        <v>10</v>
      </c>
      <c r="AM47" s="36">
        <f t="shared" si="34"/>
        <v>1952</v>
      </c>
      <c r="AN47" s="23"/>
      <c r="AO47" s="20"/>
    </row>
    <row r="48" spans="1:41" ht="21" customHeight="1">
      <c r="A48" s="58" t="s">
        <v>62</v>
      </c>
      <c r="B48" s="29">
        <v>278</v>
      </c>
      <c r="C48" s="19">
        <f>B49</f>
        <v>289</v>
      </c>
      <c r="D48" s="25" t="str">
        <f>IF((COUNTBLANK(B48:B48)=1),"-",IF(B48&gt;B49,"W",IF(B48=B49,"D","L")))</f>
        <v>L</v>
      </c>
      <c r="E48" s="29">
        <v>272</v>
      </c>
      <c r="F48" s="19">
        <f>+E50</f>
        <v>0</v>
      </c>
      <c r="G48" s="19" t="str">
        <f>IF((COUNTBLANK(E48:E48)=1),"-",IF(E48&gt;E50,"W",IF(E48=E50,"D","L")))</f>
        <v>W</v>
      </c>
      <c r="H48" s="29">
        <v>253</v>
      </c>
      <c r="I48" s="19">
        <f>+H45</f>
        <v>287</v>
      </c>
      <c r="J48" s="25" t="str">
        <f>IF((COUNTBLANK(H48:H48)=1),"-",IF(H48&gt;H45,"W",IF(H48=H45,"D","L")))</f>
        <v>L</v>
      </c>
      <c r="K48" s="29">
        <v>268</v>
      </c>
      <c r="L48" s="19">
        <f>+K47</f>
        <v>276</v>
      </c>
      <c r="M48" s="19" t="str">
        <f>IF((COUNTBLANK(K48:K48)=1),"-",IF(K48&gt;K47,"W",IF(K48=K47,"D","L")))</f>
        <v>L</v>
      </c>
      <c r="N48" s="29">
        <v>269</v>
      </c>
      <c r="O48" s="19">
        <f>+N46</f>
        <v>286</v>
      </c>
      <c r="P48" s="25" t="str">
        <f>IF((COUNTBLANK(N48:N48)=1),"-",IF(N48&gt;N46,"W",IF(N48=N46,"D","L")))</f>
        <v>L</v>
      </c>
      <c r="Q48" s="29">
        <v>274</v>
      </c>
      <c r="R48" s="19">
        <f>Q49</f>
        <v>280</v>
      </c>
      <c r="S48" s="25" t="str">
        <f>IF((COUNTBLANK(Q48:Q48)=1),"-",IF(Q48&gt;Q49,"W",IF(Q48=Q49,"D","L")))</f>
        <v>L</v>
      </c>
      <c r="T48" s="29">
        <v>278</v>
      </c>
      <c r="U48" s="19">
        <f>+T50</f>
        <v>0</v>
      </c>
      <c r="V48" s="19" t="str">
        <f>IF((COUNTBLANK(T48:T48)=1),"-",IF(T48&gt;T50,"W",IF(T48=T50,"D","L")))</f>
        <v>W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A Johnson</v>
      </c>
      <c r="AH48" s="33">
        <f t="shared" si="29"/>
        <v>7</v>
      </c>
      <c r="AI48" s="36">
        <f t="shared" si="30"/>
        <v>2</v>
      </c>
      <c r="AJ48" s="19">
        <f t="shared" si="31"/>
        <v>0</v>
      </c>
      <c r="AK48" s="36">
        <f t="shared" si="32"/>
        <v>5</v>
      </c>
      <c r="AL48" s="19">
        <f t="shared" si="33"/>
        <v>4</v>
      </c>
      <c r="AM48" s="36">
        <f t="shared" si="34"/>
        <v>1892</v>
      </c>
      <c r="AN48" s="23"/>
      <c r="AO48" s="20"/>
    </row>
    <row r="49" spans="1:41" ht="21" customHeight="1">
      <c r="A49" s="57" t="s">
        <v>63</v>
      </c>
      <c r="B49" s="29">
        <v>289</v>
      </c>
      <c r="C49" s="19">
        <f>B48</f>
        <v>278</v>
      </c>
      <c r="D49" s="25" t="str">
        <f>IF((COUNTBLANK(B49:B49)=1),"-",IF(B49&gt;B48,"W",IF(B49=B48,"D","L")))</f>
        <v>W</v>
      </c>
      <c r="E49" s="29">
        <v>283</v>
      </c>
      <c r="F49" s="19">
        <f>+E46</f>
        <v>285</v>
      </c>
      <c r="G49" s="19" t="str">
        <f>IF((COUNTBLANK(E49:E49)=1),"-",IF(E49&gt;E46,"W",IF(E49=E46,"D","L")))</f>
        <v>L</v>
      </c>
      <c r="H49" s="29">
        <v>281</v>
      </c>
      <c r="I49" s="19">
        <f>+H50</f>
        <v>0</v>
      </c>
      <c r="J49" s="25" t="str">
        <f>IF((COUNTBLANK(H49:H49)=1),"-",IF(H49&gt;H50,"W",IF(H49=H50,"D","L")))</f>
        <v>W</v>
      </c>
      <c r="K49" s="29">
        <v>283</v>
      </c>
      <c r="L49" s="19">
        <f>+K45</f>
        <v>285</v>
      </c>
      <c r="M49" s="19" t="str">
        <f>IF((COUNTBLANK(K49:K49)=1),"-",IF(K49&gt;K45,"W",IF(K49=K45,"D","L")))</f>
        <v>L</v>
      </c>
      <c r="N49" s="29">
        <v>287</v>
      </c>
      <c r="O49" s="19">
        <f>+N47</f>
        <v>279</v>
      </c>
      <c r="P49" s="25" t="str">
        <f>IF((COUNTBLANK(N49:N49)=1),"-",IF(N49&gt;N47,"W",IF(N49=N47,"D","L")))</f>
        <v>W</v>
      </c>
      <c r="Q49" s="29">
        <v>280</v>
      </c>
      <c r="R49" s="19">
        <f>Q48</f>
        <v>274</v>
      </c>
      <c r="S49" s="25" t="str">
        <f>IF((COUNTBLANK(Q49:Q49)=1),"-",IF(Q49&gt;Q48,"W",IF(Q49=Q48,"D","L")))</f>
        <v>W</v>
      </c>
      <c r="T49" s="29">
        <v>278</v>
      </c>
      <c r="U49" s="19">
        <f>+T46</f>
        <v>287</v>
      </c>
      <c r="V49" s="19" t="str">
        <f>IF((COUNTBLANK(T49:T49)=1),"-",IF(T49&gt;T46,"W",IF(T49=T46,"D","L")))</f>
        <v>L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S Cousins</v>
      </c>
      <c r="AH49" s="33">
        <f t="shared" si="29"/>
        <v>7</v>
      </c>
      <c r="AI49" s="36">
        <f t="shared" si="30"/>
        <v>4</v>
      </c>
      <c r="AJ49" s="19">
        <f t="shared" si="31"/>
        <v>0</v>
      </c>
      <c r="AK49" s="36">
        <f t="shared" si="32"/>
        <v>3</v>
      </c>
      <c r="AL49" s="19">
        <f t="shared" si="33"/>
        <v>8</v>
      </c>
      <c r="AM49" s="36">
        <f t="shared" si="34"/>
        <v>1981</v>
      </c>
      <c r="AN49" s="23"/>
      <c r="AO49" s="20"/>
    </row>
    <row r="50" spans="1:41" ht="21" customHeight="1">
      <c r="A50" s="60" t="s">
        <v>64</v>
      </c>
      <c r="B50" s="29"/>
      <c r="C50" s="19">
        <f>B47</f>
        <v>271</v>
      </c>
      <c r="D50" s="25" t="str">
        <f>IF((COUNTBLANK(B50:B50)=1),"-",IF(B50&gt;B47,"W",IF(B50=B47,"D","L")))</f>
        <v>-</v>
      </c>
      <c r="E50" s="29"/>
      <c r="F50" s="19">
        <f>+E48</f>
        <v>272</v>
      </c>
      <c r="G50" s="19" t="str">
        <f>IF((COUNTBLANK(E50:E50)=1),"-",IF(E50&gt;E48,"W",IF(E50=E48,"D","L")))</f>
        <v>-</v>
      </c>
      <c r="H50" s="29"/>
      <c r="I50" s="19">
        <f>+H49</f>
        <v>281</v>
      </c>
      <c r="J50" s="25" t="str">
        <f>IF((COUNTBLANK(H50:H50)=1),"-",IF(H50&gt;H49,"W",IF(H50=H49,"D","L")))</f>
        <v>-</v>
      </c>
      <c r="K50" s="29"/>
      <c r="L50" s="19">
        <f>+K46</f>
        <v>284</v>
      </c>
      <c r="M50" s="19" t="str">
        <f>IF((COUNTBLANK(K50:K50)=1),"-",IF(K50&gt;K46,"W",IF(K50=K46,"D","L")))</f>
        <v>-</v>
      </c>
      <c r="N50" s="29"/>
      <c r="O50" s="19">
        <f>+N45</f>
        <v>283</v>
      </c>
      <c r="P50" s="25" t="str">
        <f>IF((COUNTBLANK(N50:N50)=1),"-",IF(N50&gt;N45,"W",IF(N50=N45,"D","L")))</f>
        <v>-</v>
      </c>
      <c r="Q50" s="29"/>
      <c r="R50" s="19">
        <f>Q47</f>
        <v>278</v>
      </c>
      <c r="S50" s="25" t="str">
        <f>IF((COUNTBLANK(Q50:Q50)=1),"-",IF(Q50&gt;Q47,"W",IF(Q50=Q47,"D","L")))</f>
        <v>-</v>
      </c>
      <c r="T50" s="29"/>
      <c r="U50" s="19">
        <f>+T48</f>
        <v>278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Bye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42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61">
        <v>43387</v>
      </c>
      <c r="D53" s="62"/>
      <c r="E53" s="48" t="s">
        <v>17</v>
      </c>
      <c r="F53" s="61">
        <v>43401</v>
      </c>
      <c r="G53" s="62"/>
      <c r="H53" s="48" t="s">
        <v>18</v>
      </c>
      <c r="I53" s="61">
        <v>43415</v>
      </c>
      <c r="J53" s="62"/>
      <c r="K53" s="48" t="s">
        <v>28</v>
      </c>
      <c r="L53" s="61">
        <v>43429</v>
      </c>
      <c r="M53" s="62"/>
      <c r="N53" s="48" t="s">
        <v>19</v>
      </c>
      <c r="O53" s="61">
        <v>43443</v>
      </c>
      <c r="P53" s="62"/>
      <c r="Q53" s="48" t="s">
        <v>20</v>
      </c>
      <c r="R53" s="61">
        <v>43457</v>
      </c>
      <c r="S53" s="62"/>
      <c r="T53" s="48" t="s">
        <v>21</v>
      </c>
      <c r="U53" s="61">
        <v>43471</v>
      </c>
      <c r="V53" s="62"/>
      <c r="W53" s="48" t="s">
        <v>22</v>
      </c>
      <c r="X53" s="61">
        <v>43485</v>
      </c>
      <c r="Y53" s="62"/>
      <c r="Z53" s="48" t="s">
        <v>23</v>
      </c>
      <c r="AA53" s="61">
        <v>43499</v>
      </c>
      <c r="AB53" s="62"/>
      <c r="AC53" s="49" t="s">
        <v>24</v>
      </c>
      <c r="AD53" s="61">
        <v>43513</v>
      </c>
      <c r="AE53" s="62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58" t="s">
        <v>65</v>
      </c>
      <c r="B55" s="29">
        <v>271</v>
      </c>
      <c r="C55" s="5">
        <f>B56</f>
        <v>278</v>
      </c>
      <c r="D55" s="28" t="str">
        <f>IF((COUNTBLANK(B55:B55)=1),"-",IF(B55&gt;B56,"W",IF(B55=B56,"D","L")))</f>
        <v>L</v>
      </c>
      <c r="E55" s="29">
        <v>268</v>
      </c>
      <c r="F55" s="5">
        <f>+E57</f>
        <v>282</v>
      </c>
      <c r="G55" s="5" t="str">
        <f>IF((COUNTBLANK(E55:E55)=1),"-",IF(E55&gt;E57,"W",IF(E55=E57,"D","L")))</f>
        <v>L</v>
      </c>
      <c r="H55" s="29">
        <v>272</v>
      </c>
      <c r="I55" s="5">
        <f>+H58</f>
        <v>271</v>
      </c>
      <c r="J55" s="28" t="str">
        <f>IF((COUNTBLANK(H55:H55)=1),"-",IF(H55&gt;H58,"W",IF(H55=H58,"D","L")))</f>
        <v>W</v>
      </c>
      <c r="K55" s="29">
        <v>276</v>
      </c>
      <c r="L55" s="5">
        <f>+K59</f>
        <v>288</v>
      </c>
      <c r="M55" s="5" t="str">
        <f>IF((COUNTBLANK(K55:K55)=1),"-",IF(K55&gt;K59,"W",IF(K55=K59,"D","L")))</f>
        <v>L</v>
      </c>
      <c r="N55" s="29">
        <v>282</v>
      </c>
      <c r="O55" s="5">
        <f>+N60</f>
        <v>0</v>
      </c>
      <c r="P55" s="28" t="str">
        <f>IF((COUNTBLANK(N55:N55)=1),"-",IF(N55&gt;N60,"W",IF(N55=N60,"D","L")))</f>
        <v>W</v>
      </c>
      <c r="Q55" s="29">
        <v>282</v>
      </c>
      <c r="R55" s="5">
        <f>Q56</f>
        <v>281</v>
      </c>
      <c r="S55" s="28" t="str">
        <f>IF((COUNTBLANK(Q55:Q55)=1),"-",IF(Q55&gt;Q56,"W",IF(Q55=Q56,"D","L")))</f>
        <v>W</v>
      </c>
      <c r="T55" s="29">
        <v>281</v>
      </c>
      <c r="U55" s="5">
        <f>+T57</f>
        <v>270</v>
      </c>
      <c r="V55" s="5" t="str">
        <f>IF((COUNTBLANK(T55:T55)=1),"-",IF(T55&gt;T57,"W",IF(T55=T57,"D","L")))</f>
        <v>W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R Lonsdale</v>
      </c>
      <c r="AH55" s="33">
        <f aca="true" t="shared" si="36" ref="AH55:AH60">10-COUNTBLANK(B55:AE55)</f>
        <v>7</v>
      </c>
      <c r="AI55" s="36">
        <f aca="true" t="shared" si="37" ref="AI55:AI60">COUNTIF(A55:AE55,"W")</f>
        <v>4</v>
      </c>
      <c r="AJ55" s="19">
        <f aca="true" t="shared" si="38" ref="AJ55:AJ60">COUNTIF(B55:AE55,"D")</f>
        <v>0</v>
      </c>
      <c r="AK55" s="36">
        <f aca="true" t="shared" si="39" ref="AK55:AK60">COUNTIF(A55:AE55,"L")</f>
        <v>3</v>
      </c>
      <c r="AL55" s="19">
        <f aca="true" t="shared" si="40" ref="AL55:AL60">AI55*2+AJ55</f>
        <v>8</v>
      </c>
      <c r="AM55" s="36">
        <f aca="true" t="shared" si="41" ref="AM55:AM60">SUM(B55,E55,H55,K55,N55,Q55,T55,W55,Z55,AC55)</f>
        <v>1932</v>
      </c>
      <c r="AN55" s="50"/>
      <c r="AO55" s="20"/>
    </row>
    <row r="56" spans="1:41" ht="21" customHeight="1">
      <c r="A56" s="58" t="s">
        <v>66</v>
      </c>
      <c r="B56" s="29">
        <v>278</v>
      </c>
      <c r="C56" s="19">
        <f>B55</f>
        <v>271</v>
      </c>
      <c r="D56" s="25" t="str">
        <f>IF((COUNTBLANK(B56:B56)=1),"-",IF(B56&gt;B55,"W",IF(B56=B55,"D","L")))</f>
        <v>W</v>
      </c>
      <c r="E56" s="29">
        <v>279</v>
      </c>
      <c r="F56" s="19">
        <f>+E59</f>
        <v>0</v>
      </c>
      <c r="G56" s="19" t="str">
        <f>IF((COUNTBLANK(E56:E56)=1),"-",IF(E56&gt;E59,"W",IF(E56=E59,"D","L")))</f>
        <v>W</v>
      </c>
      <c r="H56" s="29">
        <v>274</v>
      </c>
      <c r="I56" s="19">
        <f>+H57</f>
        <v>281</v>
      </c>
      <c r="J56" s="25" t="str">
        <f>IF((COUNTBLANK(H56:H56)=1),"-",IF(H56&gt;H57,"W",IF(H56=H57,"D","L")))</f>
        <v>L</v>
      </c>
      <c r="K56" s="29">
        <v>279</v>
      </c>
      <c r="L56" s="19">
        <f>+K60</f>
        <v>0</v>
      </c>
      <c r="M56" s="19" t="str">
        <f>IF((COUNTBLANK(K56:K56)=1),"-",IF(K56&gt;K60,"W",IF(K56=K60,"D","L")))</f>
        <v>W</v>
      </c>
      <c r="N56" s="29">
        <v>275</v>
      </c>
      <c r="O56" s="19">
        <f>+N58</f>
        <v>274</v>
      </c>
      <c r="P56" s="25" t="str">
        <f>IF((COUNTBLANK(N56:N56)=1),"-",IF(N56&gt;N58,"W",IF(N56=N58,"D","L")))</f>
        <v>W</v>
      </c>
      <c r="Q56" s="29">
        <v>281</v>
      </c>
      <c r="R56" s="19">
        <f>Q55</f>
        <v>282</v>
      </c>
      <c r="S56" s="25" t="str">
        <f>IF((COUNTBLANK(Q56:Q56)=1),"-",IF(Q56&gt;Q55,"W",IF(Q56=Q55,"D","L")))</f>
        <v>L</v>
      </c>
      <c r="T56" s="29">
        <v>281</v>
      </c>
      <c r="U56" s="19">
        <f>+T59</f>
        <v>281</v>
      </c>
      <c r="V56" s="19" t="str">
        <f>IF((COUNTBLANK(T56:T56)=1),"-",IF(T56&gt;T59,"W",IF(T56=T59,"D","L")))</f>
        <v>D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R Marritt</v>
      </c>
      <c r="AH56" s="33">
        <f t="shared" si="36"/>
        <v>7</v>
      </c>
      <c r="AI56" s="36">
        <f t="shared" si="37"/>
        <v>4</v>
      </c>
      <c r="AJ56" s="19">
        <f t="shared" si="38"/>
        <v>1</v>
      </c>
      <c r="AK56" s="36">
        <f t="shared" si="39"/>
        <v>2</v>
      </c>
      <c r="AL56" s="19">
        <f t="shared" si="40"/>
        <v>9</v>
      </c>
      <c r="AM56" s="36">
        <f t="shared" si="41"/>
        <v>1947</v>
      </c>
      <c r="AN56" s="50"/>
      <c r="AO56" s="20"/>
    </row>
    <row r="57" spans="1:41" ht="21" customHeight="1">
      <c r="A57" s="60" t="s">
        <v>67</v>
      </c>
      <c r="B57" s="29">
        <v>288</v>
      </c>
      <c r="C57" s="19">
        <f>B60</f>
        <v>0</v>
      </c>
      <c r="D57" s="25" t="str">
        <f>IF((COUNTBLANK(B57:B57)=1),"-",IF(B57&gt;B60,"W",IF(B57=B60,"D","L")))</f>
        <v>W</v>
      </c>
      <c r="E57" s="29">
        <v>282</v>
      </c>
      <c r="F57" s="19">
        <f>+E55</f>
        <v>268</v>
      </c>
      <c r="G57" s="19" t="str">
        <f>IF((COUNTBLANK(E57:E57)=1),"-",IF(E57&gt;E55,"W",IF(E57=E55,"D","L")))</f>
        <v>W</v>
      </c>
      <c r="H57" s="29">
        <v>281</v>
      </c>
      <c r="I57" s="19">
        <f>+H56</f>
        <v>274</v>
      </c>
      <c r="J57" s="25" t="str">
        <f>IF((COUNTBLANK(H57:H57)=1),"-",IF(H57&gt;H56,"W",IF(H57=H56,"D","L")))</f>
        <v>W</v>
      </c>
      <c r="K57" s="29">
        <v>273</v>
      </c>
      <c r="L57" s="19">
        <f>+K58</f>
        <v>272</v>
      </c>
      <c r="M57" s="19" t="str">
        <f>IF((COUNTBLANK(K57:K57)=1),"-",IF(K57&gt;K58,"W",IF(K57=K58,"D","L")))</f>
        <v>W</v>
      </c>
      <c r="N57" s="29">
        <v>279</v>
      </c>
      <c r="O57" s="19">
        <f>+N59</f>
        <v>282</v>
      </c>
      <c r="P57" s="25" t="str">
        <f>IF((COUNTBLANK(N57:N57)=1),"-",IF(N57&gt;N59,"W",IF(N57=N59,"D","L")))</f>
        <v>L</v>
      </c>
      <c r="Q57" s="29">
        <v>277</v>
      </c>
      <c r="R57" s="19">
        <f>Q60</f>
        <v>0</v>
      </c>
      <c r="S57" s="25" t="str">
        <f>IF((COUNTBLANK(Q57:Q57)=1),"-",IF(Q57&gt;Q60,"W",IF(Q57=Q60,"D","L")))</f>
        <v>W</v>
      </c>
      <c r="T57" s="29">
        <v>270</v>
      </c>
      <c r="U57" s="19">
        <f>+T55</f>
        <v>281</v>
      </c>
      <c r="V57" s="19" t="str">
        <f>IF((COUNTBLANK(T57:T57)=1),"-",IF(T57&gt;T55,"W",IF(T57=T55,"D","L")))</f>
        <v>L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N Gardiner</v>
      </c>
      <c r="AH57" s="33">
        <f t="shared" si="36"/>
        <v>7</v>
      </c>
      <c r="AI57" s="36">
        <f t="shared" si="37"/>
        <v>5</v>
      </c>
      <c r="AJ57" s="19">
        <f t="shared" si="38"/>
        <v>0</v>
      </c>
      <c r="AK57" s="36">
        <f t="shared" si="39"/>
        <v>2</v>
      </c>
      <c r="AL57" s="19">
        <f t="shared" si="40"/>
        <v>10</v>
      </c>
      <c r="AM57" s="36">
        <f t="shared" si="41"/>
        <v>1950</v>
      </c>
      <c r="AN57" s="50"/>
      <c r="AO57" s="20"/>
    </row>
    <row r="58" spans="1:41" ht="21" customHeight="1">
      <c r="A58" s="58" t="s">
        <v>68</v>
      </c>
      <c r="B58" s="29">
        <v>276</v>
      </c>
      <c r="C58" s="19">
        <f>B59</f>
        <v>281</v>
      </c>
      <c r="D58" s="25" t="str">
        <f>IF((COUNTBLANK(B58:B58)=1),"-",IF(B58&gt;B59,"W",IF(B58=B59,"D","L")))</f>
        <v>L</v>
      </c>
      <c r="E58" s="29">
        <v>263</v>
      </c>
      <c r="F58" s="19">
        <f>+E60</f>
        <v>0</v>
      </c>
      <c r="G58" s="19" t="str">
        <f>IF((COUNTBLANK(E58:E58)=1),"-",IF(E58&gt;E60,"W",IF(E58=E60,"D","L")))</f>
        <v>W</v>
      </c>
      <c r="H58" s="29">
        <v>271</v>
      </c>
      <c r="I58" s="19">
        <f>+H55</f>
        <v>272</v>
      </c>
      <c r="J58" s="25" t="str">
        <f>IF((COUNTBLANK(H58:H58)=1),"-",IF(H58&gt;H55,"W",IF(H58=H55,"D","L")))</f>
        <v>L</v>
      </c>
      <c r="K58" s="29">
        <v>272</v>
      </c>
      <c r="L58" s="19">
        <f>+K57</f>
        <v>273</v>
      </c>
      <c r="M58" s="19" t="str">
        <f>IF((COUNTBLANK(K58:K58)=1),"-",IF(K58&gt;K57,"W",IF(K58=K57,"D","L")))</f>
        <v>L</v>
      </c>
      <c r="N58" s="29">
        <v>274</v>
      </c>
      <c r="O58" s="19">
        <f>+N56</f>
        <v>275</v>
      </c>
      <c r="P58" s="25" t="str">
        <f>IF((COUNTBLANK(N58:N58)=1),"-",IF(N58&gt;N56,"W",IF(N58=N56,"D","L")))</f>
        <v>L</v>
      </c>
      <c r="Q58" s="29">
        <v>269</v>
      </c>
      <c r="R58" s="19">
        <f>Q59</f>
        <v>280</v>
      </c>
      <c r="S58" s="25" t="str">
        <f>IF((COUNTBLANK(Q58:Q58)=1),"-",IF(Q58&gt;Q59,"W",IF(Q58=Q59,"D","L")))</f>
        <v>L</v>
      </c>
      <c r="T58" s="29">
        <v>277</v>
      </c>
      <c r="U58" s="19">
        <f>+T60</f>
        <v>0</v>
      </c>
      <c r="V58" s="19" t="str">
        <f>IF((COUNTBLANK(T58:T58)=1),"-",IF(T58&gt;T60,"W",IF(T58=T60,"D","L")))</f>
        <v>W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C R South</v>
      </c>
      <c r="AH58" s="33">
        <f t="shared" si="36"/>
        <v>7</v>
      </c>
      <c r="AI58" s="36">
        <f t="shared" si="37"/>
        <v>2</v>
      </c>
      <c r="AJ58" s="19">
        <f t="shared" si="38"/>
        <v>0</v>
      </c>
      <c r="AK58" s="36">
        <f t="shared" si="39"/>
        <v>5</v>
      </c>
      <c r="AL58" s="19">
        <f t="shared" si="40"/>
        <v>4</v>
      </c>
      <c r="AM58" s="36">
        <f t="shared" si="41"/>
        <v>1902</v>
      </c>
      <c r="AN58" s="50"/>
      <c r="AO58" s="20"/>
    </row>
    <row r="59" spans="1:41" ht="21" customHeight="1">
      <c r="A59" s="60" t="s">
        <v>69</v>
      </c>
      <c r="B59" s="29">
        <v>281</v>
      </c>
      <c r="C59" s="19">
        <f>B58</f>
        <v>276</v>
      </c>
      <c r="D59" s="25" t="str">
        <f>IF((COUNTBLANK(B59:B59)=1),"-",IF(B59&gt;B58,"W",IF(B59=B58,"D","L")))</f>
        <v>W</v>
      </c>
      <c r="E59" s="29"/>
      <c r="F59" s="19">
        <f>+E56</f>
        <v>279</v>
      </c>
      <c r="G59" s="19" t="str">
        <f>IF((COUNTBLANK(E59:E59)=1),"-",IF(E59&gt;E56,"W",IF(E59=E56,"D","L")))</f>
        <v>-</v>
      </c>
      <c r="H59" s="29">
        <v>285</v>
      </c>
      <c r="I59" s="19">
        <f>+H60</f>
        <v>0</v>
      </c>
      <c r="J59" s="25" t="str">
        <f>IF((COUNTBLANK(H59:H59)=1),"-",IF(H59&gt;H60,"W",IF(H59=H60,"D","L")))</f>
        <v>W</v>
      </c>
      <c r="K59" s="29">
        <v>288</v>
      </c>
      <c r="L59" s="19">
        <f>+K55</f>
        <v>276</v>
      </c>
      <c r="M59" s="19" t="str">
        <f>IF((COUNTBLANK(K59:K59)=1),"-",IF(K59&gt;K55,"W",IF(K59=K55,"D","L")))</f>
        <v>W</v>
      </c>
      <c r="N59" s="29">
        <v>282</v>
      </c>
      <c r="O59" s="19">
        <f>+N57</f>
        <v>279</v>
      </c>
      <c r="P59" s="25" t="str">
        <f>IF((COUNTBLANK(N59:N59)=1),"-",IF(N59&gt;N57,"W",IF(N59=N57,"D","L")))</f>
        <v>W</v>
      </c>
      <c r="Q59" s="29">
        <v>280</v>
      </c>
      <c r="R59" s="19">
        <f>Q58</f>
        <v>269</v>
      </c>
      <c r="S59" s="25" t="str">
        <f>IF((COUNTBLANK(Q59:Q59)=1),"-",IF(Q59&gt;Q58,"W",IF(Q59=Q58,"D","L")))</f>
        <v>W</v>
      </c>
      <c r="T59" s="29">
        <v>281</v>
      </c>
      <c r="U59" s="19">
        <f>+T56</f>
        <v>281</v>
      </c>
      <c r="V59" s="19" t="str">
        <f>IF((COUNTBLANK(T59:T59)=1),"-",IF(T59&gt;T56,"W",IF(T59=T56,"D","L")))</f>
        <v>D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6" t="str">
        <f t="shared" si="35"/>
        <v>S Oliver</v>
      </c>
      <c r="AH59" s="33">
        <f t="shared" si="36"/>
        <v>6</v>
      </c>
      <c r="AI59" s="36">
        <f t="shared" si="37"/>
        <v>5</v>
      </c>
      <c r="AJ59" s="19">
        <f t="shared" si="38"/>
        <v>1</v>
      </c>
      <c r="AK59" s="36">
        <f t="shared" si="39"/>
        <v>0</v>
      </c>
      <c r="AL59" s="19">
        <f t="shared" si="40"/>
        <v>11</v>
      </c>
      <c r="AM59" s="36">
        <f t="shared" si="41"/>
        <v>1697</v>
      </c>
      <c r="AN59" s="50"/>
      <c r="AO59" s="20"/>
    </row>
    <row r="60" spans="1:41" ht="21" customHeight="1">
      <c r="A60" s="60" t="s">
        <v>64</v>
      </c>
      <c r="B60" s="29"/>
      <c r="C60" s="19">
        <f>B57</f>
        <v>288</v>
      </c>
      <c r="D60" s="25" t="str">
        <f>IF((COUNTBLANK(B60:B60)=1),"-",IF(B60&gt;B57,"W",IF(B60=B57,"D","L")))</f>
        <v>-</v>
      </c>
      <c r="E60" s="29"/>
      <c r="F60" s="19">
        <f>+E58</f>
        <v>263</v>
      </c>
      <c r="G60" s="19" t="str">
        <f>IF((COUNTBLANK(E60:E60)=1),"-",IF(E60&gt;E58,"W",IF(E60=E58,"D","L")))</f>
        <v>-</v>
      </c>
      <c r="H60" s="29"/>
      <c r="I60" s="19">
        <f>+H59</f>
        <v>285</v>
      </c>
      <c r="J60" s="25" t="str">
        <f>IF((COUNTBLANK(H60:H60)=1),"-",IF(H60&gt;H59,"W",IF(H60=H59,"D","L")))</f>
        <v>-</v>
      </c>
      <c r="K60" s="29"/>
      <c r="L60" s="19">
        <f>+K56</f>
        <v>279</v>
      </c>
      <c r="M60" s="19" t="str">
        <f>IF((COUNTBLANK(K60:K60)=1),"-",IF(K60&gt;K56,"W",IF(K60=K56,"D","L")))</f>
        <v>-</v>
      </c>
      <c r="N60" s="29"/>
      <c r="O60" s="19">
        <f>+N55</f>
        <v>282</v>
      </c>
      <c r="P60" s="25" t="str">
        <f>IF((COUNTBLANK(N60:N60)=1),"-",IF(N60&gt;N55,"W",IF(N60=N55,"D","L")))</f>
        <v>-</v>
      </c>
      <c r="Q60" s="29"/>
      <c r="R60" s="19">
        <f>Q57</f>
        <v>277</v>
      </c>
      <c r="S60" s="25" t="str">
        <f>IF((COUNTBLANK(Q60:Q60)=1),"-",IF(Q60&gt;Q57,"W",IF(Q60=Q57,"D","L")))</f>
        <v>-</v>
      </c>
      <c r="T60" s="29"/>
      <c r="U60" s="19">
        <f>+T58</f>
        <v>277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42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61">
        <v>43387</v>
      </c>
      <c r="D63" s="62"/>
      <c r="E63" s="48" t="s">
        <v>17</v>
      </c>
      <c r="F63" s="61">
        <v>43401</v>
      </c>
      <c r="G63" s="62"/>
      <c r="H63" s="48" t="s">
        <v>18</v>
      </c>
      <c r="I63" s="61">
        <v>43415</v>
      </c>
      <c r="J63" s="62"/>
      <c r="K63" s="48" t="s">
        <v>28</v>
      </c>
      <c r="L63" s="61">
        <v>43429</v>
      </c>
      <c r="M63" s="62"/>
      <c r="N63" s="48" t="s">
        <v>19</v>
      </c>
      <c r="O63" s="61">
        <v>43443</v>
      </c>
      <c r="P63" s="62"/>
      <c r="Q63" s="48" t="s">
        <v>20</v>
      </c>
      <c r="R63" s="61">
        <v>43457</v>
      </c>
      <c r="S63" s="62"/>
      <c r="T63" s="48" t="s">
        <v>21</v>
      </c>
      <c r="U63" s="61">
        <v>43471</v>
      </c>
      <c r="V63" s="62"/>
      <c r="W63" s="48" t="s">
        <v>22</v>
      </c>
      <c r="X63" s="61">
        <v>43485</v>
      </c>
      <c r="Y63" s="62"/>
      <c r="Z63" s="48" t="s">
        <v>23</v>
      </c>
      <c r="AA63" s="61">
        <v>43499</v>
      </c>
      <c r="AB63" s="62"/>
      <c r="AC63" s="49" t="s">
        <v>24</v>
      </c>
      <c r="AD63" s="61">
        <v>43513</v>
      </c>
      <c r="AE63" s="62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58" t="s">
        <v>70</v>
      </c>
      <c r="B65" s="29">
        <v>273</v>
      </c>
      <c r="C65" s="5">
        <f>B66</f>
        <v>269</v>
      </c>
      <c r="D65" s="28" t="str">
        <f>IF((COUNTBLANK(B65:B65)=1),"-",IF(B65&gt;B66,"W",IF(B65=B66,"D","L")))</f>
        <v>W</v>
      </c>
      <c r="E65" s="29">
        <v>274</v>
      </c>
      <c r="F65" s="5">
        <f>+E67</f>
        <v>277</v>
      </c>
      <c r="G65" s="5" t="str">
        <f>IF((COUNTBLANK(E65:E65)=1),"-",IF(E65&gt;E67,"W",IF(E65=E67,"D","L")))</f>
        <v>L</v>
      </c>
      <c r="H65" s="29">
        <v>274</v>
      </c>
      <c r="I65" s="5">
        <f>+H68</f>
        <v>265</v>
      </c>
      <c r="J65" s="28" t="str">
        <f>IF((COUNTBLANK(H65:H65)=1),"-",IF(H65&gt;H68,"W",IF(H65=H68,"D","L")))</f>
        <v>W</v>
      </c>
      <c r="K65" s="29">
        <v>274</v>
      </c>
      <c r="L65" s="5">
        <f>+K69</f>
        <v>0</v>
      </c>
      <c r="M65" s="5" t="str">
        <f>IF((COUNTBLANK(K65:K65)=1),"-",IF(K65&gt;K69,"W",IF(K65=K69,"D","L")))</f>
        <v>W</v>
      </c>
      <c r="N65" s="29">
        <v>276</v>
      </c>
      <c r="O65" s="5">
        <f>+N70</f>
        <v>0</v>
      </c>
      <c r="P65" s="28" t="str">
        <f>IF((COUNTBLANK(N65:N65)=1),"-",IF(N65&gt;N70,"W",IF(N65=N70,"D","L")))</f>
        <v>W</v>
      </c>
      <c r="Q65" s="29">
        <v>277</v>
      </c>
      <c r="R65" s="5">
        <f>Q66</f>
        <v>284</v>
      </c>
      <c r="S65" s="28" t="str">
        <f>IF((COUNTBLANK(Q65:Q65)=1),"-",IF(Q65&gt;Q66,"W",IF(Q65=Q66,"D","L")))</f>
        <v>L</v>
      </c>
      <c r="T65" s="29">
        <v>276</v>
      </c>
      <c r="U65" s="5">
        <f>+T67</f>
        <v>281</v>
      </c>
      <c r="V65" s="5" t="str">
        <f>IF((COUNTBLANK(T65:T65)=1),"-",IF(T65&gt;T67,"W",IF(T65=T67,"D","L")))</f>
        <v>L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Smart</v>
      </c>
      <c r="AH65" s="33">
        <f aca="true" t="shared" si="43" ref="AH65:AH70">10-COUNTBLANK(B65:AE65)</f>
        <v>7</v>
      </c>
      <c r="AI65" s="36">
        <f aca="true" t="shared" si="44" ref="AI65:AI70">COUNTIF(A65:AE65,"W")</f>
        <v>4</v>
      </c>
      <c r="AJ65" s="19">
        <f aca="true" t="shared" si="45" ref="AJ65:AJ70">COUNTIF(B65:AE65,"D")</f>
        <v>0</v>
      </c>
      <c r="AK65" s="36">
        <f aca="true" t="shared" si="46" ref="AK65:AK70">COUNTIF(A65:AE65,"L")</f>
        <v>3</v>
      </c>
      <c r="AL65" s="19">
        <f aca="true" t="shared" si="47" ref="AL65:AL70">AI65*2+AJ65</f>
        <v>8</v>
      </c>
      <c r="AM65" s="36">
        <f aca="true" t="shared" si="48" ref="AM65:AM70">SUM(B65,E65,H65,K65,N65,Q65,T65,W65,Z65,AC65)</f>
        <v>1924</v>
      </c>
      <c r="AN65" s="51"/>
      <c r="AO65" s="20"/>
    </row>
    <row r="66" spans="1:41" ht="21" customHeight="1">
      <c r="A66" s="58" t="s">
        <v>71</v>
      </c>
      <c r="B66" s="29">
        <v>269</v>
      </c>
      <c r="C66" s="19">
        <f>B65</f>
        <v>273</v>
      </c>
      <c r="D66" s="25" t="str">
        <f>IF((COUNTBLANK(B66:B66)=1),"-",IF(B66&gt;B65,"W",IF(B66=B65,"D","L")))</f>
        <v>L</v>
      </c>
      <c r="E66" s="29">
        <v>273</v>
      </c>
      <c r="F66" s="19">
        <f>+E69</f>
        <v>272</v>
      </c>
      <c r="G66" s="19" t="str">
        <f>IF((COUNTBLANK(E66:E66)=1),"-",IF(E66&gt;E69,"W",IF(E66=E69,"D","L")))</f>
        <v>W</v>
      </c>
      <c r="H66" s="29">
        <v>277</v>
      </c>
      <c r="I66" s="19">
        <f>+H67</f>
        <v>274</v>
      </c>
      <c r="J66" s="25" t="str">
        <f>IF((COUNTBLANK(H66:H66)=1),"-",IF(H66&gt;H67,"W",IF(H66=H67,"D","L")))</f>
        <v>W</v>
      </c>
      <c r="K66" s="29">
        <v>273</v>
      </c>
      <c r="L66" s="19">
        <f>+K70</f>
        <v>0</v>
      </c>
      <c r="M66" s="19" t="str">
        <f>IF((COUNTBLANK(K66:K66)=1),"-",IF(K66&gt;K70,"W",IF(K66=K70,"D","L")))</f>
        <v>W</v>
      </c>
      <c r="N66" s="29">
        <v>280</v>
      </c>
      <c r="O66" s="19">
        <f>+N68</f>
        <v>266</v>
      </c>
      <c r="P66" s="25" t="str">
        <f>IF((COUNTBLANK(N66:N66)=1),"-",IF(N66&gt;N68,"W",IF(N66=N68,"D","L")))</f>
        <v>W</v>
      </c>
      <c r="Q66" s="29">
        <v>284</v>
      </c>
      <c r="R66" s="19">
        <f>Q65</f>
        <v>277</v>
      </c>
      <c r="S66" s="25" t="str">
        <f>IF((COUNTBLANK(Q66:Q66)=1),"-",IF(Q66&gt;Q65,"W",IF(Q66=Q65,"D","L")))</f>
        <v>W</v>
      </c>
      <c r="T66" s="29">
        <v>270</v>
      </c>
      <c r="U66" s="19">
        <f>+T69</f>
        <v>280</v>
      </c>
      <c r="V66" s="19" t="str">
        <f>IF((COUNTBLANK(T66:T66)=1),"-",IF(T66&gt;T69,"W",IF(T66=T69,"D","L")))</f>
        <v>L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A South</v>
      </c>
      <c r="AH66" s="33">
        <f t="shared" si="43"/>
        <v>7</v>
      </c>
      <c r="AI66" s="36">
        <f t="shared" si="44"/>
        <v>5</v>
      </c>
      <c r="AJ66" s="19">
        <f t="shared" si="45"/>
        <v>0</v>
      </c>
      <c r="AK66" s="36">
        <f t="shared" si="46"/>
        <v>2</v>
      </c>
      <c r="AL66" s="19">
        <f t="shared" si="47"/>
        <v>10</v>
      </c>
      <c r="AM66" s="36">
        <f t="shared" si="48"/>
        <v>1926</v>
      </c>
      <c r="AN66" s="50"/>
      <c r="AO66" s="20"/>
    </row>
    <row r="67" spans="1:41" ht="21" customHeight="1">
      <c r="A67" s="60" t="s">
        <v>72</v>
      </c>
      <c r="B67" s="29">
        <v>278</v>
      </c>
      <c r="C67" s="19">
        <f>B70</f>
        <v>0</v>
      </c>
      <c r="D67" s="25" t="str">
        <f>IF((COUNTBLANK(B67:B67)=1),"-",IF(B67&gt;B70,"W",IF(B67=B70,"D","L")))</f>
        <v>W</v>
      </c>
      <c r="E67" s="29">
        <v>277</v>
      </c>
      <c r="F67" s="19">
        <f>+E65</f>
        <v>274</v>
      </c>
      <c r="G67" s="19" t="str">
        <f>IF((COUNTBLANK(E67:E67)=1),"-",IF(E67&gt;E65,"W",IF(E67=E65,"D","L")))</f>
        <v>W</v>
      </c>
      <c r="H67" s="29">
        <v>274</v>
      </c>
      <c r="I67" s="19">
        <f>+H66</f>
        <v>277</v>
      </c>
      <c r="J67" s="25" t="str">
        <f>IF((COUNTBLANK(H67:H67)=1),"-",IF(H67&gt;H66,"W",IF(H67=H66,"D","L")))</f>
        <v>L</v>
      </c>
      <c r="K67" s="29">
        <v>282</v>
      </c>
      <c r="L67" s="19">
        <f>+K68</f>
        <v>260</v>
      </c>
      <c r="M67" s="19" t="str">
        <f>IF((COUNTBLANK(K67:K67)=1),"-",IF(K67&gt;K68,"W",IF(K67=K68,"D","L")))</f>
        <v>W</v>
      </c>
      <c r="N67" s="29">
        <v>291</v>
      </c>
      <c r="O67" s="19">
        <f>+N69</f>
        <v>285</v>
      </c>
      <c r="P67" s="25" t="str">
        <f>IF((COUNTBLANK(N67:N67)=1),"-",IF(N67&gt;N69,"W",IF(N67=N69,"D","L")))</f>
        <v>W</v>
      </c>
      <c r="Q67" s="29">
        <v>278</v>
      </c>
      <c r="R67" s="19">
        <f>Q70</f>
        <v>0</v>
      </c>
      <c r="S67" s="25" t="str">
        <f>IF((COUNTBLANK(Q67:Q67)=1),"-",IF(Q67&gt;Q70,"W",IF(Q67=Q70,"D","L")))</f>
        <v>W</v>
      </c>
      <c r="T67" s="29">
        <v>281</v>
      </c>
      <c r="U67" s="19">
        <f>+T65</f>
        <v>276</v>
      </c>
      <c r="V67" s="19" t="str">
        <f>IF((COUNTBLANK(T67:T67)=1),"-",IF(T67&gt;T65,"W",IF(T67=T65,"D","L")))</f>
        <v>W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Marritt</v>
      </c>
      <c r="AH67" s="33">
        <f t="shared" si="43"/>
        <v>7</v>
      </c>
      <c r="AI67" s="36">
        <f t="shared" si="44"/>
        <v>6</v>
      </c>
      <c r="AJ67" s="19">
        <f t="shared" si="45"/>
        <v>0</v>
      </c>
      <c r="AK67" s="36">
        <f t="shared" si="46"/>
        <v>1</v>
      </c>
      <c r="AL67" s="19">
        <f t="shared" si="47"/>
        <v>12</v>
      </c>
      <c r="AM67" s="36">
        <f t="shared" si="48"/>
        <v>1961</v>
      </c>
      <c r="AN67" s="50"/>
      <c r="AO67" s="20"/>
    </row>
    <row r="68" spans="1:41" ht="21" customHeight="1">
      <c r="A68" s="58" t="s">
        <v>73</v>
      </c>
      <c r="B68" s="29">
        <v>264</v>
      </c>
      <c r="C68" s="19">
        <f>B69</f>
        <v>277</v>
      </c>
      <c r="D68" s="25" t="str">
        <f>IF((COUNTBLANK(B68:B68)=1),"-",IF(B68&gt;B69,"W",IF(B68=B69,"D","L")))</f>
        <v>L</v>
      </c>
      <c r="E68" s="29">
        <v>275</v>
      </c>
      <c r="F68" s="19">
        <f>+E70</f>
        <v>0</v>
      </c>
      <c r="G68" s="19" t="str">
        <f>IF((COUNTBLANK(E68:E68)=1),"-",IF(E68&gt;E70,"W",IF(E68=E70,"D","L")))</f>
        <v>W</v>
      </c>
      <c r="H68" s="29">
        <v>265</v>
      </c>
      <c r="I68" s="19">
        <f>+H65</f>
        <v>274</v>
      </c>
      <c r="J68" s="25" t="str">
        <f>IF((COUNTBLANK(H68:H68)=1),"-",IF(H68&gt;H65,"W",IF(H68=H65,"D","L")))</f>
        <v>L</v>
      </c>
      <c r="K68" s="29">
        <v>260</v>
      </c>
      <c r="L68" s="19">
        <f>+K67</f>
        <v>282</v>
      </c>
      <c r="M68" s="19" t="str">
        <f>IF((COUNTBLANK(K68:K68)=1),"-",IF(K68&gt;K67,"W",IF(K68=K67,"D","L")))</f>
        <v>L</v>
      </c>
      <c r="N68" s="29">
        <v>266</v>
      </c>
      <c r="O68" s="19">
        <f>+N66</f>
        <v>280</v>
      </c>
      <c r="P68" s="25" t="str">
        <f>IF((COUNTBLANK(N68:N68)=1),"-",IF(N68&gt;N66,"W",IF(N68=N66,"D","L")))</f>
        <v>L</v>
      </c>
      <c r="Q68" s="29">
        <v>261</v>
      </c>
      <c r="R68" s="19">
        <f>Q69</f>
        <v>286</v>
      </c>
      <c r="S68" s="25" t="str">
        <f>IF((COUNTBLANK(Q68:Q68)=1),"-",IF(Q68&gt;Q69,"W",IF(Q68=Q69,"D","L")))</f>
        <v>L</v>
      </c>
      <c r="T68" s="29">
        <v>265</v>
      </c>
      <c r="U68" s="19">
        <f>+T70</f>
        <v>0</v>
      </c>
      <c r="V68" s="19" t="str">
        <f>IF((COUNTBLANK(T68:T68)=1),"-",IF(T68&gt;T70,"W",IF(T68=T70,"D","L")))</f>
        <v>W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A Purcell</v>
      </c>
      <c r="AH68" s="33">
        <f t="shared" si="43"/>
        <v>7</v>
      </c>
      <c r="AI68" s="36">
        <f t="shared" si="44"/>
        <v>2</v>
      </c>
      <c r="AJ68" s="19">
        <f t="shared" si="45"/>
        <v>0</v>
      </c>
      <c r="AK68" s="36">
        <f t="shared" si="46"/>
        <v>5</v>
      </c>
      <c r="AL68" s="19">
        <f t="shared" si="47"/>
        <v>4</v>
      </c>
      <c r="AM68" s="36">
        <f t="shared" si="48"/>
        <v>1856</v>
      </c>
      <c r="AN68" s="50"/>
      <c r="AO68" s="20"/>
    </row>
    <row r="69" spans="1:41" ht="21" customHeight="1">
      <c r="A69" s="58" t="s">
        <v>74</v>
      </c>
      <c r="B69" s="29">
        <v>277</v>
      </c>
      <c r="C69" s="19">
        <f>B68</f>
        <v>264</v>
      </c>
      <c r="D69" s="25" t="str">
        <f>IF((COUNTBLANK(B69:B69)=1),"-",IF(B69&gt;B68,"W",IF(B69=B68,"D","L")))</f>
        <v>W</v>
      </c>
      <c r="E69" s="29">
        <v>272</v>
      </c>
      <c r="F69" s="19">
        <f>+E66</f>
        <v>273</v>
      </c>
      <c r="G69" s="19" t="str">
        <f>IF((COUNTBLANK(E69:E69)=1),"-",IF(E69&gt;E66,"W",IF(E69=E66,"D","L")))</f>
        <v>L</v>
      </c>
      <c r="H69" s="29">
        <v>279</v>
      </c>
      <c r="I69" s="19">
        <f>+H70</f>
        <v>0</v>
      </c>
      <c r="J69" s="25" t="str">
        <f>IF((COUNTBLANK(H69:H69)=1),"-",IF(H69&gt;H70,"W",IF(H69=H70,"D","L")))</f>
        <v>W</v>
      </c>
      <c r="K69" s="29"/>
      <c r="L69" s="19">
        <f>+K65</f>
        <v>274</v>
      </c>
      <c r="M69" s="19" t="str">
        <f>IF((COUNTBLANK(K69:K69)=1),"-",IF(K69&gt;K65,"W",IF(K69=K65,"D","L")))</f>
        <v>-</v>
      </c>
      <c r="N69" s="29">
        <v>285</v>
      </c>
      <c r="O69" s="19">
        <f>+N67</f>
        <v>291</v>
      </c>
      <c r="P69" s="25" t="str">
        <f>IF((COUNTBLANK(N69:N69)=1),"-",IF(N69&gt;N67,"W",IF(N69=N67,"D","L")))</f>
        <v>L</v>
      </c>
      <c r="Q69" s="29">
        <v>286</v>
      </c>
      <c r="R69" s="19">
        <f>Q68</f>
        <v>261</v>
      </c>
      <c r="S69" s="25" t="str">
        <f>IF((COUNTBLANK(Q69:Q69)=1),"-",IF(Q69&gt;Q68,"W",IF(Q69=Q68,"D","L")))</f>
        <v>W</v>
      </c>
      <c r="T69" s="29">
        <v>280</v>
      </c>
      <c r="U69" s="19">
        <f>+T66</f>
        <v>270</v>
      </c>
      <c r="V69" s="19" t="str">
        <f>IF((COUNTBLANK(T69:T69)=1),"-",IF(T69&gt;T66,"W",IF(T69=T66,"D","L")))</f>
        <v>W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A Medcalf</v>
      </c>
      <c r="AH69" s="33">
        <f t="shared" si="43"/>
        <v>6</v>
      </c>
      <c r="AI69" s="36">
        <f t="shared" si="44"/>
        <v>4</v>
      </c>
      <c r="AJ69" s="19">
        <f t="shared" si="45"/>
        <v>0</v>
      </c>
      <c r="AK69" s="36">
        <f t="shared" si="46"/>
        <v>2</v>
      </c>
      <c r="AL69" s="19">
        <f t="shared" si="47"/>
        <v>8</v>
      </c>
      <c r="AM69" s="36">
        <f t="shared" si="48"/>
        <v>1679</v>
      </c>
      <c r="AN69" s="50"/>
      <c r="AO69" s="20"/>
    </row>
    <row r="70" spans="1:41" ht="21" customHeight="1">
      <c r="A70" s="58" t="s">
        <v>64</v>
      </c>
      <c r="B70" s="29"/>
      <c r="C70" s="19">
        <f>B67</f>
        <v>278</v>
      </c>
      <c r="D70" s="25" t="str">
        <f>IF((COUNTBLANK(B70:B70)=1),"-",IF(B70&gt;B67,"W",IF(B70=B67,"D","L")))</f>
        <v>-</v>
      </c>
      <c r="E70" s="29"/>
      <c r="F70" s="19">
        <f>+E68</f>
        <v>275</v>
      </c>
      <c r="G70" s="19" t="str">
        <f>IF((COUNTBLANK(E70:E70)=1),"-",IF(E70&gt;E68,"W",IF(E70=E68,"D","L")))</f>
        <v>-</v>
      </c>
      <c r="H70" s="29"/>
      <c r="I70" s="19">
        <f>+H69</f>
        <v>279</v>
      </c>
      <c r="J70" s="25" t="str">
        <f>IF((COUNTBLANK(H70:H70)=1),"-",IF(H70&gt;H69,"W",IF(H70=H69,"D","L")))</f>
        <v>-</v>
      </c>
      <c r="K70" s="29"/>
      <c r="L70" s="19">
        <f>+K66</f>
        <v>273</v>
      </c>
      <c r="M70" s="19" t="str">
        <f>IF((COUNTBLANK(K70:K70)=1),"-",IF(K70&gt;K66,"W",IF(K70=K66,"D","L")))</f>
        <v>-</v>
      </c>
      <c r="N70" s="29"/>
      <c r="O70" s="19">
        <f>+N65</f>
        <v>276</v>
      </c>
      <c r="P70" s="25" t="str">
        <f>IF((COUNTBLANK(N70:N70)=1),"-",IF(N70&gt;N65,"W",IF(N70=N65,"D","L")))</f>
        <v>-</v>
      </c>
      <c r="Q70" s="29"/>
      <c r="R70" s="19">
        <f>Q67</f>
        <v>278</v>
      </c>
      <c r="S70" s="25" t="str">
        <f>IF((COUNTBLANK(Q70:Q70)=1),"-",IF(Q70&gt;Q67,"W",IF(Q70=Q67,"D","L")))</f>
        <v>-</v>
      </c>
      <c r="T70" s="29"/>
      <c r="U70" s="19">
        <f>+T68</f>
        <v>265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42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61">
        <v>43387</v>
      </c>
      <c r="D73" s="62"/>
      <c r="E73" s="48" t="s">
        <v>17</v>
      </c>
      <c r="F73" s="61">
        <v>43401</v>
      </c>
      <c r="G73" s="62"/>
      <c r="H73" s="48" t="s">
        <v>18</v>
      </c>
      <c r="I73" s="61">
        <v>43415</v>
      </c>
      <c r="J73" s="62"/>
      <c r="K73" s="48" t="s">
        <v>28</v>
      </c>
      <c r="L73" s="61">
        <v>43429</v>
      </c>
      <c r="M73" s="62"/>
      <c r="N73" s="48" t="s">
        <v>19</v>
      </c>
      <c r="O73" s="61">
        <v>43443</v>
      </c>
      <c r="P73" s="62"/>
      <c r="Q73" s="48" t="s">
        <v>20</v>
      </c>
      <c r="R73" s="61">
        <v>43457</v>
      </c>
      <c r="S73" s="62"/>
      <c r="T73" s="48" t="s">
        <v>21</v>
      </c>
      <c r="U73" s="61">
        <v>43471</v>
      </c>
      <c r="V73" s="62"/>
      <c r="W73" s="48" t="s">
        <v>22</v>
      </c>
      <c r="X73" s="61">
        <v>43485</v>
      </c>
      <c r="Y73" s="62"/>
      <c r="Z73" s="48" t="s">
        <v>23</v>
      </c>
      <c r="AA73" s="61">
        <v>43499</v>
      </c>
      <c r="AB73" s="62"/>
      <c r="AC73" s="49" t="s">
        <v>24</v>
      </c>
      <c r="AD73" s="61">
        <v>43513</v>
      </c>
      <c r="AE73" s="62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58" t="s">
        <v>75</v>
      </c>
      <c r="B75" s="29">
        <v>271</v>
      </c>
      <c r="C75" s="5">
        <f>B76</f>
        <v>236</v>
      </c>
      <c r="D75" s="28" t="str">
        <f>IF((COUNTBLANK(B75:B75)=1),"-",IF(B75&gt;B76,"W",IF(B75=B76,"D","L")))</f>
        <v>W</v>
      </c>
      <c r="E75" s="29">
        <v>261</v>
      </c>
      <c r="F75" s="5">
        <f>+E77</f>
        <v>262</v>
      </c>
      <c r="G75" s="5" t="str">
        <f>IF((COUNTBLANK(E75:E75)=1),"-",IF(E75&gt;E77,"W",IF(E75=E77,"D","L")))</f>
        <v>L</v>
      </c>
      <c r="H75" s="29">
        <v>275</v>
      </c>
      <c r="I75" s="5">
        <f>+H78</f>
        <v>267</v>
      </c>
      <c r="J75" s="28" t="str">
        <f>IF((COUNTBLANK(H75:H75)=1),"-",IF(H75&gt;H78,"W",IF(H75=H78,"D","L")))</f>
        <v>W</v>
      </c>
      <c r="K75" s="29">
        <v>272</v>
      </c>
      <c r="L75" s="5">
        <f>+K79</f>
        <v>287</v>
      </c>
      <c r="M75" s="5" t="str">
        <f>IF((COUNTBLANK(K75:K75)=1),"-",IF(K75&gt;K79,"W",IF(K75=K79,"D","L")))</f>
        <v>L</v>
      </c>
      <c r="N75" s="29">
        <v>279</v>
      </c>
      <c r="O75" s="5">
        <f>+N80</f>
        <v>0</v>
      </c>
      <c r="P75" s="28" t="str">
        <f>IF((COUNTBLANK(N75:N75)=1),"-",IF(N75&gt;N80,"W",IF(N75=N80,"D","L")))</f>
        <v>W</v>
      </c>
      <c r="Q75" s="29">
        <v>272</v>
      </c>
      <c r="R75" s="5">
        <f>Q76</f>
        <v>276</v>
      </c>
      <c r="S75" s="28" t="str">
        <f>IF((COUNTBLANK(Q75:Q75)=1),"-",IF(Q75&gt;Q76,"W",IF(Q75=Q76,"D","L")))</f>
        <v>L</v>
      </c>
      <c r="T75" s="29">
        <v>269</v>
      </c>
      <c r="U75" s="5">
        <f>+T77</f>
        <v>255</v>
      </c>
      <c r="V75" s="5" t="str">
        <f>IF((COUNTBLANK(T75:T75)=1),"-",IF(T75&gt;T77,"W",IF(T75=T77,"D","L")))</f>
        <v>W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S Fitzgerald</v>
      </c>
      <c r="AH75" s="33">
        <f aca="true" t="shared" si="50" ref="AH75:AH80">10-COUNTBLANK(B75:AE75)</f>
        <v>7</v>
      </c>
      <c r="AI75" s="36">
        <f aca="true" t="shared" si="51" ref="AI75:AI80">COUNTIF(A75:AE75,"W")</f>
        <v>4</v>
      </c>
      <c r="AJ75" s="19">
        <f aca="true" t="shared" si="52" ref="AJ75:AJ80">COUNTIF(B75:AE75,"D")</f>
        <v>0</v>
      </c>
      <c r="AK75" s="36">
        <f aca="true" t="shared" si="53" ref="AK75:AK80">COUNTIF(A75:AE75,"L")</f>
        <v>3</v>
      </c>
      <c r="AL75" s="19">
        <f aca="true" t="shared" si="54" ref="AL75:AL80">AI75*2+AJ75</f>
        <v>8</v>
      </c>
      <c r="AM75" s="36">
        <f aca="true" t="shared" si="55" ref="AM75:AM80">SUM(B75,E75,H75,K75,N75,Q75,T75,W75,Z75,AC75)</f>
        <v>1899</v>
      </c>
      <c r="AN75" s="50"/>
      <c r="AO75" s="20"/>
    </row>
    <row r="76" spans="1:41" ht="21" customHeight="1">
      <c r="A76" s="58" t="s">
        <v>76</v>
      </c>
      <c r="B76" s="29">
        <v>236</v>
      </c>
      <c r="C76" s="19">
        <f>B75</f>
        <v>271</v>
      </c>
      <c r="D76" s="25" t="str">
        <f>IF((COUNTBLANK(B76:B76)=1),"-",IF(B76&gt;B75,"W",IF(B76=B75,"D","L")))</f>
        <v>L</v>
      </c>
      <c r="E76" s="29">
        <v>273</v>
      </c>
      <c r="F76" s="19">
        <f>+E79</f>
        <v>284</v>
      </c>
      <c r="G76" s="19" t="str">
        <f>IF((COUNTBLANK(E76:E76)=1),"-",IF(E76&gt;E79,"W",IF(E76=E79,"D","L")))</f>
        <v>L</v>
      </c>
      <c r="H76" s="29">
        <v>270</v>
      </c>
      <c r="I76" s="19">
        <f>+H77</f>
        <v>258</v>
      </c>
      <c r="J76" s="25" t="str">
        <f>IF((COUNTBLANK(H76:H76)=1),"-",IF(H76&gt;H77,"W",IF(H76=H77,"D","L")))</f>
        <v>W</v>
      </c>
      <c r="K76" s="29">
        <v>274</v>
      </c>
      <c r="L76" s="19">
        <f>+K80</f>
        <v>0</v>
      </c>
      <c r="M76" s="19" t="str">
        <f>IF((COUNTBLANK(K76:K76)=1),"-",IF(K76&gt;K80,"W",IF(K76=K80,"D","L")))</f>
        <v>W</v>
      </c>
      <c r="N76" s="29">
        <v>273</v>
      </c>
      <c r="O76" s="19">
        <f>+N78</f>
        <v>252</v>
      </c>
      <c r="P76" s="25" t="str">
        <f>IF((COUNTBLANK(N76:N76)=1),"-",IF(N76&gt;N78,"W",IF(N76=N78,"D","L")))</f>
        <v>W</v>
      </c>
      <c r="Q76" s="29">
        <v>276</v>
      </c>
      <c r="R76" s="19">
        <f>Q75</f>
        <v>272</v>
      </c>
      <c r="S76" s="25" t="str">
        <f>IF((COUNTBLANK(Q76:Q76)=1),"-",IF(Q76&gt;Q75,"W",IF(Q76=Q75,"D","L")))</f>
        <v>W</v>
      </c>
      <c r="T76" s="29">
        <v>261</v>
      </c>
      <c r="U76" s="19">
        <f>+T79</f>
        <v>284</v>
      </c>
      <c r="V76" s="19" t="str">
        <f>IF((COUNTBLANK(T76:T76)=1),"-",IF(T76&gt;T79,"W",IF(T76=T79,"D","L")))</f>
        <v>L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A Watson</v>
      </c>
      <c r="AH76" s="33">
        <f t="shared" si="50"/>
        <v>7</v>
      </c>
      <c r="AI76" s="36">
        <f t="shared" si="51"/>
        <v>4</v>
      </c>
      <c r="AJ76" s="19">
        <f t="shared" si="52"/>
        <v>0</v>
      </c>
      <c r="AK76" s="36">
        <f t="shared" si="53"/>
        <v>3</v>
      </c>
      <c r="AL76" s="19">
        <f t="shared" si="54"/>
        <v>8</v>
      </c>
      <c r="AM76" s="36">
        <f t="shared" si="55"/>
        <v>1863</v>
      </c>
      <c r="AN76" s="50"/>
      <c r="AO76" s="20"/>
    </row>
    <row r="77" spans="1:41" ht="21" customHeight="1">
      <c r="A77" s="60" t="s">
        <v>77</v>
      </c>
      <c r="B77" s="29">
        <v>268</v>
      </c>
      <c r="C77" s="19">
        <f>B80</f>
        <v>0</v>
      </c>
      <c r="D77" s="25" t="str">
        <f>IF((COUNTBLANK(B77:B77)=1),"-",IF(B77&gt;B80,"W",IF(B77=B80,"D","L")))</f>
        <v>W</v>
      </c>
      <c r="E77" s="29">
        <v>262</v>
      </c>
      <c r="F77" s="19">
        <f>+E75</f>
        <v>261</v>
      </c>
      <c r="G77" s="19" t="str">
        <f>IF((COUNTBLANK(E77:E77)=1),"-",IF(E77&gt;E75,"W",IF(E77=E75,"D","L")))</f>
        <v>W</v>
      </c>
      <c r="H77" s="29">
        <v>258</v>
      </c>
      <c r="I77" s="19">
        <f>+H76</f>
        <v>270</v>
      </c>
      <c r="J77" s="25" t="str">
        <f>IF((COUNTBLANK(H77:H77)=1),"-",IF(H77&gt;H76,"W",IF(H77=H76,"D","L")))</f>
        <v>L</v>
      </c>
      <c r="K77" s="29">
        <v>261</v>
      </c>
      <c r="L77" s="19">
        <f>+K78</f>
        <v>259</v>
      </c>
      <c r="M77" s="19" t="str">
        <f>IF((COUNTBLANK(K77:K77)=1),"-",IF(K77&gt;K78,"W",IF(K77=K78,"D","L")))</f>
        <v>W</v>
      </c>
      <c r="N77" s="29">
        <v>258</v>
      </c>
      <c r="O77" s="19">
        <f>+N79</f>
        <v>278</v>
      </c>
      <c r="P77" s="25" t="str">
        <f>IF((COUNTBLANK(N77:N77)=1),"-",IF(N77&gt;N79,"W",IF(N77=N79,"D","L")))</f>
        <v>L</v>
      </c>
      <c r="Q77" s="29">
        <v>262</v>
      </c>
      <c r="R77" s="19">
        <f>Q80</f>
        <v>0</v>
      </c>
      <c r="S77" s="25" t="str">
        <f>IF((COUNTBLANK(Q77:Q77)=1),"-",IF(Q77&gt;Q80,"W",IF(Q77=Q80,"D","L")))</f>
        <v>W</v>
      </c>
      <c r="T77" s="29">
        <v>255</v>
      </c>
      <c r="U77" s="19">
        <f>+T75</f>
        <v>269</v>
      </c>
      <c r="V77" s="19" t="str">
        <f>IF((COUNTBLANK(T77:T77)=1),"-",IF(T77&gt;T75,"W",IF(T77=T75,"D","L")))</f>
        <v>L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J Billany</v>
      </c>
      <c r="AH77" s="33">
        <f t="shared" si="50"/>
        <v>7</v>
      </c>
      <c r="AI77" s="36">
        <f t="shared" si="51"/>
        <v>4</v>
      </c>
      <c r="AJ77" s="19">
        <f t="shared" si="52"/>
        <v>0</v>
      </c>
      <c r="AK77" s="36">
        <f t="shared" si="53"/>
        <v>3</v>
      </c>
      <c r="AL77" s="19">
        <f t="shared" si="54"/>
        <v>8</v>
      </c>
      <c r="AM77" s="36">
        <f t="shared" si="55"/>
        <v>1824</v>
      </c>
      <c r="AN77" s="50"/>
      <c r="AO77" s="20"/>
    </row>
    <row r="78" spans="1:41" ht="21" customHeight="1">
      <c r="A78" s="58" t="s">
        <v>78</v>
      </c>
      <c r="B78" s="29">
        <v>261</v>
      </c>
      <c r="C78" s="19">
        <f>B79</f>
        <v>278</v>
      </c>
      <c r="D78" s="25" t="str">
        <f>IF((COUNTBLANK(B78:B78)=1),"-",IF(B78&gt;B79,"W",IF(B78=B79,"D","L")))</f>
        <v>L</v>
      </c>
      <c r="E78" s="29">
        <v>270</v>
      </c>
      <c r="F78" s="19">
        <f>+E80</f>
        <v>0</v>
      </c>
      <c r="G78" s="19" t="str">
        <f>IF((COUNTBLANK(E78:E78)=1),"-",IF(E78&gt;E80,"W",IF(E78=E80,"D","L")))</f>
        <v>W</v>
      </c>
      <c r="H78" s="29">
        <v>267</v>
      </c>
      <c r="I78" s="19">
        <f>+H75</f>
        <v>275</v>
      </c>
      <c r="J78" s="25" t="str">
        <f>IF((COUNTBLANK(H78:H78)=1),"-",IF(H78&gt;H75,"W",IF(H78=H75,"D","L")))</f>
        <v>L</v>
      </c>
      <c r="K78" s="29">
        <v>259</v>
      </c>
      <c r="L78" s="19">
        <f>+K77</f>
        <v>261</v>
      </c>
      <c r="M78" s="19" t="str">
        <f>IF((COUNTBLANK(K78:K78)=1),"-",IF(K78&gt;K77,"W",IF(K78=K77,"D","L")))</f>
        <v>L</v>
      </c>
      <c r="N78" s="29">
        <v>252</v>
      </c>
      <c r="O78" s="19">
        <f>+N76</f>
        <v>273</v>
      </c>
      <c r="P78" s="25" t="str">
        <f>IF((COUNTBLANK(N78:N78)=1),"-",IF(N78&gt;N76,"W",IF(N78=N76,"D","L")))</f>
        <v>L</v>
      </c>
      <c r="Q78" s="29">
        <v>259</v>
      </c>
      <c r="R78" s="19">
        <f>Q79</f>
        <v>280</v>
      </c>
      <c r="S78" s="25" t="str">
        <f>IF((COUNTBLANK(Q78:Q78)=1),"-",IF(Q78&gt;Q79,"W",IF(Q78=Q79,"D","L")))</f>
        <v>L</v>
      </c>
      <c r="T78" s="29">
        <v>262</v>
      </c>
      <c r="U78" s="19">
        <f>+T80</f>
        <v>0</v>
      </c>
      <c r="V78" s="19" t="str">
        <f>IF((COUNTBLANK(T78:T78)=1),"-",IF(T78&gt;T80,"W",IF(T78=T80,"D","L")))</f>
        <v>W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P Thornton</v>
      </c>
      <c r="AH78" s="33">
        <f t="shared" si="50"/>
        <v>7</v>
      </c>
      <c r="AI78" s="36">
        <f t="shared" si="51"/>
        <v>2</v>
      </c>
      <c r="AJ78" s="19">
        <f t="shared" si="52"/>
        <v>0</v>
      </c>
      <c r="AK78" s="36">
        <f t="shared" si="53"/>
        <v>5</v>
      </c>
      <c r="AL78" s="19">
        <f t="shared" si="54"/>
        <v>4</v>
      </c>
      <c r="AM78" s="36">
        <f t="shared" si="55"/>
        <v>1830</v>
      </c>
      <c r="AN78" s="50"/>
      <c r="AO78" s="20"/>
    </row>
    <row r="79" spans="1:41" ht="21" customHeight="1">
      <c r="A79" s="58" t="s">
        <v>79</v>
      </c>
      <c r="B79" s="29">
        <v>278</v>
      </c>
      <c r="C79" s="19">
        <f>B78</f>
        <v>261</v>
      </c>
      <c r="D79" s="25" t="str">
        <f>IF((COUNTBLANK(B79:B79)=1),"-",IF(B79&gt;B78,"W",IF(B79=B78,"D","L")))</f>
        <v>W</v>
      </c>
      <c r="E79" s="29">
        <v>284</v>
      </c>
      <c r="F79" s="19">
        <f>+E76</f>
        <v>273</v>
      </c>
      <c r="G79" s="19" t="str">
        <f>IF((COUNTBLANK(E79:E79)=1),"-",IF(E79&gt;E76,"W",IF(E79=E76,"D","L")))</f>
        <v>W</v>
      </c>
      <c r="H79" s="29">
        <v>287</v>
      </c>
      <c r="I79" s="19">
        <f>+H80</f>
        <v>0</v>
      </c>
      <c r="J79" s="25" t="str">
        <f>IF((COUNTBLANK(H79:H79)=1),"-",IF(H79&gt;H80,"W",IF(H79=H80,"D","L")))</f>
        <v>W</v>
      </c>
      <c r="K79" s="29">
        <v>287</v>
      </c>
      <c r="L79" s="19">
        <f>+K75</f>
        <v>272</v>
      </c>
      <c r="M79" s="19" t="str">
        <f>IF((COUNTBLANK(K79:K79)=1),"-",IF(K79&gt;K75,"W",IF(K79=K75,"D","L")))</f>
        <v>W</v>
      </c>
      <c r="N79" s="29">
        <v>278</v>
      </c>
      <c r="O79" s="19">
        <f>+N77</f>
        <v>258</v>
      </c>
      <c r="P79" s="25" t="str">
        <f>IF((COUNTBLANK(N79:N79)=1),"-",IF(N79&gt;N77,"W",IF(N79=N77,"D","L")))</f>
        <v>W</v>
      </c>
      <c r="Q79" s="29">
        <v>280</v>
      </c>
      <c r="R79" s="19">
        <f>Q78</f>
        <v>259</v>
      </c>
      <c r="S79" s="25" t="str">
        <f>IF((COUNTBLANK(Q79:Q79)=1),"-",IF(Q79&gt;Q78,"W",IF(Q79=Q78,"D","L")))</f>
        <v>W</v>
      </c>
      <c r="T79" s="29">
        <v>284</v>
      </c>
      <c r="U79" s="19">
        <f>+T76</f>
        <v>261</v>
      </c>
      <c r="V79" s="19" t="str">
        <f>IF((COUNTBLANK(T79:T79)=1),"-",IF(T79&gt;T76,"W",IF(T79=T76,"D","L")))</f>
        <v>W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C Fletcher</v>
      </c>
      <c r="AH79" s="33">
        <f t="shared" si="50"/>
        <v>7</v>
      </c>
      <c r="AI79" s="36">
        <f t="shared" si="51"/>
        <v>7</v>
      </c>
      <c r="AJ79" s="19">
        <f t="shared" si="52"/>
        <v>0</v>
      </c>
      <c r="AK79" s="36">
        <f t="shared" si="53"/>
        <v>0</v>
      </c>
      <c r="AL79" s="19">
        <f t="shared" si="54"/>
        <v>14</v>
      </c>
      <c r="AM79" s="36">
        <f t="shared" si="55"/>
        <v>1978</v>
      </c>
      <c r="AN79" s="50"/>
      <c r="AO79" s="20"/>
    </row>
    <row r="80" spans="1:41" ht="21" customHeight="1">
      <c r="A80" s="58" t="s">
        <v>64</v>
      </c>
      <c r="B80" s="29"/>
      <c r="C80" s="19">
        <f>B77</f>
        <v>268</v>
      </c>
      <c r="D80" s="25" t="str">
        <f>IF((COUNTBLANK(B80:B80)=1),"-",IF(B80&gt;B77,"W",IF(B80=B77,"D","L")))</f>
        <v>-</v>
      </c>
      <c r="E80" s="29"/>
      <c r="F80" s="19">
        <f>+E78</f>
        <v>270</v>
      </c>
      <c r="G80" s="19" t="str">
        <f>IF((COUNTBLANK(E80:E80)=1),"-",IF(E80&gt;E78,"W",IF(E80=E78,"D","L")))</f>
        <v>-</v>
      </c>
      <c r="H80" s="29"/>
      <c r="I80" s="19">
        <f>+H79</f>
        <v>287</v>
      </c>
      <c r="J80" s="25" t="str">
        <f>IF((COUNTBLANK(H80:H80)=1),"-",IF(H80&gt;H79,"W",IF(H80=H79,"D","L")))</f>
        <v>-</v>
      </c>
      <c r="K80" s="29"/>
      <c r="L80" s="19">
        <f>+K76</f>
        <v>274</v>
      </c>
      <c r="M80" s="19" t="str">
        <f>IF((COUNTBLANK(K80:K80)=1),"-",IF(K80&gt;K76,"W",IF(K80=K76,"D","L")))</f>
        <v>-</v>
      </c>
      <c r="N80" s="29"/>
      <c r="O80" s="19">
        <f>+N75</f>
        <v>279</v>
      </c>
      <c r="P80" s="25" t="str">
        <f>IF((COUNTBLANK(N80:N80)=1),"-",IF(N80&gt;N75,"W",IF(N80=N75,"D","L")))</f>
        <v>-</v>
      </c>
      <c r="Q80" s="29"/>
      <c r="R80" s="19">
        <f>Q77</f>
        <v>262</v>
      </c>
      <c r="S80" s="25" t="str">
        <f>IF((COUNTBLANK(Q80:Q80)=1),"-",IF(Q80&gt;Q77,"W",IF(Q80=Q77,"D","L")))</f>
        <v>-</v>
      </c>
      <c r="T80" s="29"/>
      <c r="U80" s="19">
        <f>+T78</f>
        <v>262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42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61">
        <v>43387</v>
      </c>
      <c r="D83" s="62"/>
      <c r="E83" s="48" t="s">
        <v>17</v>
      </c>
      <c r="F83" s="61">
        <v>43401</v>
      </c>
      <c r="G83" s="62"/>
      <c r="H83" s="48" t="s">
        <v>18</v>
      </c>
      <c r="I83" s="61">
        <v>43415</v>
      </c>
      <c r="J83" s="62"/>
      <c r="K83" s="48" t="s">
        <v>28</v>
      </c>
      <c r="L83" s="61">
        <v>43429</v>
      </c>
      <c r="M83" s="62"/>
      <c r="N83" s="48" t="s">
        <v>19</v>
      </c>
      <c r="O83" s="61">
        <v>43443</v>
      </c>
      <c r="P83" s="62"/>
      <c r="Q83" s="48" t="s">
        <v>20</v>
      </c>
      <c r="R83" s="61">
        <v>43457</v>
      </c>
      <c r="S83" s="62"/>
      <c r="T83" s="48" t="s">
        <v>21</v>
      </c>
      <c r="U83" s="61">
        <v>43471</v>
      </c>
      <c r="V83" s="62"/>
      <c r="W83" s="48" t="s">
        <v>22</v>
      </c>
      <c r="X83" s="61">
        <v>43485</v>
      </c>
      <c r="Y83" s="62"/>
      <c r="Z83" s="48" t="s">
        <v>23</v>
      </c>
      <c r="AA83" s="61">
        <v>43499</v>
      </c>
      <c r="AB83" s="62"/>
      <c r="AC83" s="49" t="s">
        <v>24</v>
      </c>
      <c r="AD83" s="61">
        <v>43513</v>
      </c>
      <c r="AE83" s="62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1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1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1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1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1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1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61">
        <v>43387</v>
      </c>
      <c r="D93" s="62"/>
      <c r="E93" s="48" t="s">
        <v>17</v>
      </c>
      <c r="F93" s="61">
        <v>43401</v>
      </c>
      <c r="G93" s="62"/>
      <c r="H93" s="48" t="s">
        <v>18</v>
      </c>
      <c r="I93" s="61">
        <v>43415</v>
      </c>
      <c r="J93" s="62"/>
      <c r="K93" s="48" t="s">
        <v>28</v>
      </c>
      <c r="L93" s="61">
        <v>43429</v>
      </c>
      <c r="M93" s="62"/>
      <c r="N93" s="48" t="s">
        <v>19</v>
      </c>
      <c r="O93" s="61">
        <v>43443</v>
      </c>
      <c r="P93" s="62"/>
      <c r="Q93" s="48" t="s">
        <v>20</v>
      </c>
      <c r="R93" s="61">
        <v>43457</v>
      </c>
      <c r="S93" s="62"/>
      <c r="T93" s="48" t="s">
        <v>21</v>
      </c>
      <c r="U93" s="61">
        <v>43471</v>
      </c>
      <c r="V93" s="62"/>
      <c r="W93" s="48" t="s">
        <v>22</v>
      </c>
      <c r="X93" s="61">
        <v>43485</v>
      </c>
      <c r="Y93" s="62"/>
      <c r="Z93" s="48" t="s">
        <v>23</v>
      </c>
      <c r="AA93" s="61">
        <v>43499</v>
      </c>
      <c r="AB93" s="62"/>
      <c r="AC93" s="49" t="s">
        <v>24</v>
      </c>
      <c r="AD93" s="61">
        <v>43513</v>
      </c>
      <c r="AE93" s="62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1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1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1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1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1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1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2023-07-20T10:48:53Z</dcterms:modified>
  <cp:category/>
  <cp:version/>
  <cp:contentType/>
  <cp:contentStatus/>
</cp:coreProperties>
</file>